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8B80809-9339-4500-84A7-D87B69475B6D}" xr6:coauthVersionLast="46" xr6:coauthVersionMax="46" xr10:uidLastSave="{00000000-0000-0000-0000-000000000000}"/>
  <bookViews>
    <workbookView xWindow="3900" yWindow="3900" windowWidth="30060" windowHeight="17235" xr2:uid="{89F56E04-6AED-4D1A-800D-A79721F4368B}"/>
  </bookViews>
  <sheets>
    <sheet name="사업부문별" sheetId="2" r:id="rId1"/>
    <sheet name="가격" sheetId="3" r:id="rId2"/>
    <sheet name="원재료" sheetId="4" r:id="rId3"/>
    <sheet name="가동률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4" l="1"/>
  <c r="I5" i="4"/>
  <c r="J5" i="4"/>
  <c r="K5" i="4"/>
  <c r="L5" i="4"/>
  <c r="M5" i="4"/>
  <c r="N5" i="4"/>
  <c r="I4" i="4"/>
  <c r="J4" i="4"/>
  <c r="K4" i="4"/>
  <c r="L4" i="4"/>
  <c r="M4" i="4"/>
  <c r="N4" i="4"/>
  <c r="H4" i="4"/>
  <c r="G5" i="3" l="1"/>
  <c r="H5" i="3"/>
  <c r="I5" i="3"/>
  <c r="J5" i="3"/>
  <c r="K5" i="3"/>
  <c r="L5" i="3"/>
  <c r="M5" i="3"/>
  <c r="H4" i="3"/>
  <c r="H36" i="3" s="1"/>
  <c r="I4" i="3"/>
  <c r="I36" i="3" s="1"/>
  <c r="J4" i="3"/>
  <c r="J36" i="3" s="1"/>
  <c r="K4" i="3"/>
  <c r="K36" i="3" s="1"/>
  <c r="L4" i="3"/>
  <c r="L36" i="3" s="1"/>
  <c r="M4" i="3"/>
  <c r="M36" i="3" s="1"/>
  <c r="G4" i="3"/>
  <c r="G36" i="3" s="1"/>
  <c r="R33" i="5"/>
  <c r="Q33" i="5"/>
  <c r="R32" i="5"/>
  <c r="R39" i="5" s="1"/>
  <c r="Q32" i="5"/>
  <c r="R31" i="5"/>
  <c r="Q31" i="5"/>
  <c r="O33" i="5"/>
  <c r="N33" i="5"/>
  <c r="M33" i="5"/>
  <c r="O32" i="5"/>
  <c r="N32" i="5"/>
  <c r="M32" i="5"/>
  <c r="M39" i="5" s="1"/>
  <c r="O31" i="5"/>
  <c r="N31" i="5"/>
  <c r="M31" i="5"/>
  <c r="M38" i="5" s="1"/>
  <c r="K33" i="5"/>
  <c r="J33" i="5"/>
  <c r="I33" i="5"/>
  <c r="K32" i="5"/>
  <c r="J32" i="5"/>
  <c r="I32" i="5"/>
  <c r="I39" i="5" s="1"/>
  <c r="K31" i="5"/>
  <c r="J31" i="5"/>
  <c r="I31" i="5"/>
  <c r="E32" i="5"/>
  <c r="F32" i="5"/>
  <c r="G32" i="5"/>
  <c r="E33" i="5"/>
  <c r="F33" i="5"/>
  <c r="G33" i="5"/>
  <c r="F31" i="5"/>
  <c r="G31" i="5"/>
  <c r="E31" i="5"/>
  <c r="E38" i="5" s="1"/>
  <c r="R26" i="5"/>
  <c r="Q26" i="5"/>
  <c r="R25" i="5"/>
  <c r="Q25" i="5"/>
  <c r="R24" i="5"/>
  <c r="Q24" i="5"/>
  <c r="O26" i="5"/>
  <c r="N26" i="5"/>
  <c r="M26" i="5"/>
  <c r="O25" i="5"/>
  <c r="N25" i="5"/>
  <c r="M25" i="5"/>
  <c r="O24" i="5"/>
  <c r="N24" i="5"/>
  <c r="M24" i="5"/>
  <c r="K26" i="5"/>
  <c r="J26" i="5"/>
  <c r="I26" i="5"/>
  <c r="K25" i="5"/>
  <c r="K39" i="5" s="1"/>
  <c r="J25" i="5"/>
  <c r="I25" i="5"/>
  <c r="K24" i="5"/>
  <c r="J24" i="5"/>
  <c r="I24" i="5"/>
  <c r="I38" i="5" s="1"/>
  <c r="F24" i="5"/>
  <c r="F38" i="5" s="1"/>
  <c r="G24" i="5"/>
  <c r="F25" i="5"/>
  <c r="G25" i="5"/>
  <c r="F26" i="5"/>
  <c r="G26" i="5"/>
  <c r="E25" i="5"/>
  <c r="E39" i="5" s="1"/>
  <c r="E26" i="5"/>
  <c r="E24" i="5"/>
  <c r="P39" i="5"/>
  <c r="L39" i="5"/>
  <c r="H39" i="5"/>
  <c r="D39" i="5"/>
  <c r="P38" i="5"/>
  <c r="O38" i="5"/>
  <c r="L38" i="5"/>
  <c r="H38" i="5"/>
  <c r="D38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D17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D16" i="5"/>
  <c r="X70" i="2"/>
  <c r="T70" i="2"/>
  <c r="P70" i="2"/>
  <c r="X69" i="2"/>
  <c r="T69" i="2"/>
  <c r="X50" i="2"/>
  <c r="W50" i="2"/>
  <c r="T50" i="2"/>
  <c r="P50" i="2"/>
  <c r="X49" i="2"/>
  <c r="T49" i="2"/>
  <c r="X40" i="2"/>
  <c r="T40" i="2"/>
  <c r="P40" i="2"/>
  <c r="X39" i="2"/>
  <c r="T39" i="2"/>
  <c r="X30" i="2"/>
  <c r="T30" i="2"/>
  <c r="P30" i="2"/>
  <c r="X29" i="2"/>
  <c r="T29" i="2"/>
  <c r="X20" i="2"/>
  <c r="W20" i="2"/>
  <c r="T20" i="2"/>
  <c r="S20" i="2"/>
  <c r="P20" i="2"/>
  <c r="X19" i="2"/>
  <c r="T19" i="2"/>
  <c r="X9" i="2"/>
  <c r="T9" i="2"/>
  <c r="T10" i="2"/>
  <c r="X10" i="2"/>
  <c r="P10" i="2"/>
  <c r="Z66" i="2"/>
  <c r="Y66" i="2"/>
  <c r="Z65" i="2"/>
  <c r="Z70" i="2" s="1"/>
  <c r="Y65" i="2"/>
  <c r="Y70" i="2" s="1"/>
  <c r="Z64" i="2"/>
  <c r="Y64" i="2"/>
  <c r="Z63" i="2"/>
  <c r="Y63" i="2"/>
  <c r="W66" i="2"/>
  <c r="V66" i="2"/>
  <c r="U66" i="2"/>
  <c r="W65" i="2"/>
  <c r="W70" i="2" s="1"/>
  <c r="V65" i="2"/>
  <c r="U65" i="2"/>
  <c r="W64" i="2"/>
  <c r="V64" i="2"/>
  <c r="U64" i="2"/>
  <c r="W63" i="2"/>
  <c r="W69" i="2" s="1"/>
  <c r="V63" i="2"/>
  <c r="V69" i="2" s="1"/>
  <c r="U63" i="2"/>
  <c r="Q64" i="2"/>
  <c r="R64" i="2"/>
  <c r="S64" i="2"/>
  <c r="Q65" i="2"/>
  <c r="Q70" i="2" s="1"/>
  <c r="R65" i="2"/>
  <c r="S65" i="2"/>
  <c r="S70" i="2" s="1"/>
  <c r="Q66" i="2"/>
  <c r="R66" i="2"/>
  <c r="S66" i="2"/>
  <c r="R63" i="2"/>
  <c r="S63" i="2"/>
  <c r="Q63" i="2"/>
  <c r="Z46" i="2"/>
  <c r="Y46" i="2"/>
  <c r="Z45" i="2"/>
  <c r="Z50" i="2" s="1"/>
  <c r="Y45" i="2"/>
  <c r="Z44" i="2"/>
  <c r="Y44" i="2"/>
  <c r="Z43" i="2"/>
  <c r="Y43" i="2"/>
  <c r="Y50" i="2" s="1"/>
  <c r="W46" i="2"/>
  <c r="V46" i="2"/>
  <c r="U46" i="2"/>
  <c r="W45" i="2"/>
  <c r="V45" i="2"/>
  <c r="V50" i="2" s="1"/>
  <c r="U45" i="2"/>
  <c r="W44" i="2"/>
  <c r="V44" i="2"/>
  <c r="U44" i="2"/>
  <c r="W43" i="2"/>
  <c r="V43" i="2"/>
  <c r="V49" i="2" s="1"/>
  <c r="U43" i="2"/>
  <c r="U49" i="2" s="1"/>
  <c r="Q44" i="2"/>
  <c r="R44" i="2"/>
  <c r="S44" i="2"/>
  <c r="Q45" i="2"/>
  <c r="R45" i="2"/>
  <c r="R50" i="2" s="1"/>
  <c r="S45" i="2"/>
  <c r="S50" i="2" s="1"/>
  <c r="Q46" i="2"/>
  <c r="R46" i="2"/>
  <c r="S46" i="2"/>
  <c r="R43" i="2"/>
  <c r="S43" i="2"/>
  <c r="Q43" i="2"/>
  <c r="Q50" i="2" s="1"/>
  <c r="Z36" i="2"/>
  <c r="Y36" i="2"/>
  <c r="Z35" i="2"/>
  <c r="Y35" i="2"/>
  <c r="Z34" i="2"/>
  <c r="Y34" i="2"/>
  <c r="Z33" i="2"/>
  <c r="Y33" i="2"/>
  <c r="W36" i="2"/>
  <c r="V36" i="2"/>
  <c r="U36" i="2"/>
  <c r="W35" i="2"/>
  <c r="V35" i="2"/>
  <c r="U35" i="2"/>
  <c r="W34" i="2"/>
  <c r="V34" i="2"/>
  <c r="U34" i="2"/>
  <c r="W33" i="2"/>
  <c r="W39" i="2" s="1"/>
  <c r="V33" i="2"/>
  <c r="U33" i="2"/>
  <c r="Q34" i="2"/>
  <c r="R34" i="2"/>
  <c r="S34" i="2"/>
  <c r="Q35" i="2"/>
  <c r="Q40" i="2" s="1"/>
  <c r="R35" i="2"/>
  <c r="S35" i="2"/>
  <c r="S40" i="2" s="1"/>
  <c r="Q36" i="2"/>
  <c r="R36" i="2"/>
  <c r="S36" i="2"/>
  <c r="R33" i="2"/>
  <c r="V39" i="2" s="1"/>
  <c r="S33" i="2"/>
  <c r="Q33" i="2"/>
  <c r="Z26" i="2"/>
  <c r="Y26" i="2"/>
  <c r="Z25" i="2"/>
  <c r="Z30" i="2" s="1"/>
  <c r="Y25" i="2"/>
  <c r="Y30" i="2" s="1"/>
  <c r="Z24" i="2"/>
  <c r="Y24" i="2"/>
  <c r="Z23" i="2"/>
  <c r="Y23" i="2"/>
  <c r="W26" i="2"/>
  <c r="V26" i="2"/>
  <c r="U26" i="2"/>
  <c r="W25" i="2"/>
  <c r="W30" i="2" s="1"/>
  <c r="V25" i="2"/>
  <c r="U25" i="2"/>
  <c r="W24" i="2"/>
  <c r="V24" i="2"/>
  <c r="U24" i="2"/>
  <c r="W23" i="2"/>
  <c r="W29" i="2" s="1"/>
  <c r="V23" i="2"/>
  <c r="V29" i="2" s="1"/>
  <c r="U23" i="2"/>
  <c r="Q24" i="2"/>
  <c r="R24" i="2"/>
  <c r="S24" i="2"/>
  <c r="Q25" i="2"/>
  <c r="Q30" i="2" s="1"/>
  <c r="R25" i="2"/>
  <c r="R30" i="2" s="1"/>
  <c r="S25" i="2"/>
  <c r="S30" i="2" s="1"/>
  <c r="Q26" i="2"/>
  <c r="R26" i="2"/>
  <c r="S26" i="2"/>
  <c r="R23" i="2"/>
  <c r="S23" i="2"/>
  <c r="Q23" i="2"/>
  <c r="Z16" i="2"/>
  <c r="Y16" i="2"/>
  <c r="W16" i="2"/>
  <c r="V16" i="2"/>
  <c r="U16" i="2"/>
  <c r="R16" i="2"/>
  <c r="S16" i="2"/>
  <c r="Q16" i="2"/>
  <c r="Z15" i="2"/>
  <c r="Z20" i="2" s="1"/>
  <c r="Y15" i="2"/>
  <c r="Z14" i="2"/>
  <c r="Y14" i="2"/>
  <c r="Z13" i="2"/>
  <c r="Y13" i="2"/>
  <c r="Y20" i="2" s="1"/>
  <c r="W15" i="2"/>
  <c r="V15" i="2"/>
  <c r="U15" i="2"/>
  <c r="W14" i="2"/>
  <c r="V14" i="2"/>
  <c r="U14" i="2"/>
  <c r="W13" i="2"/>
  <c r="V13" i="2"/>
  <c r="V19" i="2" s="1"/>
  <c r="U13" i="2"/>
  <c r="R13" i="2"/>
  <c r="S13" i="2"/>
  <c r="R14" i="2"/>
  <c r="S14" i="2"/>
  <c r="R15" i="2"/>
  <c r="S15" i="2"/>
  <c r="Q14" i="2"/>
  <c r="Q15" i="2"/>
  <c r="Q13" i="2"/>
  <c r="Q20" i="2" s="1"/>
  <c r="Z6" i="2"/>
  <c r="Z5" i="2"/>
  <c r="Z10" i="2" s="1"/>
  <c r="Z4" i="2"/>
  <c r="Z3" i="2"/>
  <c r="Y6" i="2"/>
  <c r="Y5" i="2"/>
  <c r="Y10" i="2" s="1"/>
  <c r="Y4" i="2"/>
  <c r="Y3" i="2"/>
  <c r="W6" i="2"/>
  <c r="V6" i="2"/>
  <c r="U6" i="2"/>
  <c r="W5" i="2"/>
  <c r="V5" i="2"/>
  <c r="U5" i="2"/>
  <c r="W4" i="2"/>
  <c r="V4" i="2"/>
  <c r="U4" i="2"/>
  <c r="W3" i="2"/>
  <c r="W9" i="2" s="1"/>
  <c r="V3" i="2"/>
  <c r="V9" i="2" s="1"/>
  <c r="U3" i="2"/>
  <c r="R3" i="2"/>
  <c r="S3" i="2"/>
  <c r="R4" i="2"/>
  <c r="S4" i="2"/>
  <c r="R5" i="2"/>
  <c r="R10" i="2" s="1"/>
  <c r="S5" i="2"/>
  <c r="S10" i="2" s="1"/>
  <c r="R6" i="2"/>
  <c r="S6" i="2"/>
  <c r="Q4" i="2"/>
  <c r="Q5" i="2"/>
  <c r="Q10" i="2" s="1"/>
  <c r="Q6" i="2"/>
  <c r="Q3" i="2"/>
  <c r="K38" i="5" l="1"/>
  <c r="Q39" i="5"/>
  <c r="G38" i="5"/>
  <c r="F39" i="5"/>
  <c r="N38" i="5"/>
  <c r="G39" i="5"/>
  <c r="J39" i="5"/>
  <c r="J38" i="5"/>
  <c r="R38" i="5"/>
  <c r="W10" i="2"/>
  <c r="W40" i="2"/>
  <c r="W19" i="2"/>
  <c r="Z49" i="2"/>
  <c r="Z9" i="2"/>
  <c r="R20" i="2"/>
  <c r="U29" i="2"/>
  <c r="U30" i="2"/>
  <c r="Y29" i="2"/>
  <c r="Y40" i="2"/>
  <c r="W49" i="2"/>
  <c r="U69" i="2"/>
  <c r="U70" i="2"/>
  <c r="Y69" i="2"/>
  <c r="U50" i="2"/>
  <c r="Z19" i="2"/>
  <c r="U19" i="2"/>
  <c r="U20" i="2"/>
  <c r="V30" i="2"/>
  <c r="Z29" i="2"/>
  <c r="Z40" i="2"/>
  <c r="R70" i="2"/>
  <c r="V70" i="2"/>
  <c r="Z69" i="2"/>
  <c r="U9" i="2"/>
  <c r="U10" i="2"/>
  <c r="Y9" i="2"/>
  <c r="V20" i="2"/>
  <c r="U39" i="2"/>
  <c r="U40" i="2"/>
  <c r="Y39" i="2"/>
  <c r="V10" i="2"/>
  <c r="V40" i="2"/>
  <c r="Z39" i="2"/>
  <c r="R40" i="2"/>
  <c r="Y19" i="2"/>
  <c r="Y49" i="2"/>
  <c r="Q38" i="5"/>
  <c r="N39" i="5"/>
  <c r="O39" i="5"/>
</calcChain>
</file>

<file path=xl/sharedStrings.xml><?xml version="1.0" encoding="utf-8"?>
<sst xmlns="http://schemas.openxmlformats.org/spreadsheetml/2006/main" count="506" uniqueCount="76">
  <si>
    <t>제당식품</t>
  </si>
  <si>
    <t>매출액</t>
  </si>
  <si>
    <t>-</t>
  </si>
  <si>
    <t>유무형감가상각비</t>
  </si>
  <si>
    <t>부문영업이익</t>
  </si>
  <si>
    <t>당기순이익</t>
  </si>
  <si>
    <t>영업자산</t>
  </si>
  <si>
    <t>영업부채</t>
  </si>
  <si>
    <t>품 목</t>
  </si>
  <si>
    <t>배합사료</t>
  </si>
  <si>
    <t>품  목</t>
  </si>
  <si>
    <t>구    분</t>
  </si>
  <si>
    <t>원     당</t>
  </si>
  <si>
    <t>옥 수 수</t>
  </si>
  <si>
    <t>사업부문</t>
  </si>
  <si>
    <t>사업소</t>
  </si>
  <si>
    <t>설    탕</t>
  </si>
  <si>
    <t>인     천</t>
  </si>
  <si>
    <t>사  료</t>
  </si>
  <si>
    <t>인천,울산</t>
  </si>
  <si>
    <t>합   계</t>
  </si>
  <si>
    <t>     145,586,629</t>
  </si>
  <si>
    <t>설   탕</t>
  </si>
  <si>
    <t>사   료</t>
  </si>
  <si>
    <t>합    계</t>
  </si>
  <si>
    <t>생산능력</t>
    <phoneticPr fontId="1" type="noConversion"/>
  </si>
  <si>
    <t>생산실적</t>
    <phoneticPr fontId="1" type="noConversion"/>
  </si>
  <si>
    <t>식품</t>
    <phoneticPr fontId="1" type="noConversion"/>
  </si>
  <si>
    <t xml:space="preserve">1Q18 </t>
    <phoneticPr fontId="1" type="noConversion"/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</si>
  <si>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</si>
  <si>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</si>
  <si>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</si>
  <si>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</si>
  <si>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</si>
  <si>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</si>
  <si>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</si>
  <si>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</si>
  <si>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</si>
  <si>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</si>
  <si>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사료</t>
    <phoneticPr fontId="1" type="noConversion"/>
  </si>
  <si>
    <t>1Q18</t>
    <phoneticPr fontId="1" type="noConversion"/>
  </si>
  <si>
    <t>축산유통</t>
    <phoneticPr fontId="1" type="noConversion"/>
  </si>
  <si>
    <t>기타</t>
    <phoneticPr fontId="1" type="noConversion"/>
  </si>
  <si>
    <t>계</t>
    <phoneticPr fontId="1" type="noConversion"/>
  </si>
  <si>
    <t>조정 및 제거</t>
    <phoneticPr fontId="1" type="noConversion"/>
  </si>
  <si>
    <t>연결</t>
    <phoneticPr fontId="1" type="noConversion"/>
  </si>
  <si>
    <t xml:space="preserve">  </t>
    <phoneticPr fontId="1" type="noConversion"/>
  </si>
  <si>
    <t>매출성장률</t>
    <phoneticPr fontId="1" type="noConversion"/>
  </si>
  <si>
    <t>영업이익률</t>
    <phoneticPr fontId="1" type="noConversion"/>
  </si>
  <si>
    <t>2Q18</t>
    <phoneticPr fontId="1" type="noConversion"/>
  </si>
  <si>
    <t>3Q18</t>
    <phoneticPr fontId="1" type="noConversion"/>
  </si>
  <si>
    <t>4Q18</t>
    <phoneticPr fontId="1" type="noConversion"/>
  </si>
  <si>
    <t>1Q19</t>
    <phoneticPr fontId="1" type="noConversion"/>
  </si>
  <si>
    <t>2Q19</t>
    <phoneticPr fontId="1" type="noConversion"/>
  </si>
  <si>
    <t>3Q19</t>
    <phoneticPr fontId="1" type="noConversion"/>
  </si>
  <si>
    <t>4Q19</t>
    <phoneticPr fontId="1" type="noConversion"/>
  </si>
  <si>
    <t>1Q20</t>
    <phoneticPr fontId="1" type="noConversion"/>
  </si>
  <si>
    <t>2Q20</t>
    <phoneticPr fontId="1" type="noConversion"/>
  </si>
  <si>
    <t>3Q20</t>
    <phoneticPr fontId="1" type="noConversion"/>
  </si>
  <si>
    <t>해외</t>
    <phoneticPr fontId="1" type="noConversion"/>
  </si>
  <si>
    <t>가동률</t>
    <phoneticPr fontId="1" type="noConversion"/>
  </si>
  <si>
    <t>1Q17</t>
    <phoneticPr fontId="1" type="noConversion"/>
  </si>
  <si>
    <t>2Q17</t>
    <phoneticPr fontId="1" type="noConversion"/>
  </si>
  <si>
    <t>3Q17</t>
    <phoneticPr fontId="1" type="noConversion"/>
  </si>
  <si>
    <t>4Q17</t>
    <phoneticPr fontId="1" type="noConversion"/>
  </si>
  <si>
    <t>자료. 전자공시시스템, 세종기업데이터</t>
    <phoneticPr fontId="1" type="noConversion"/>
  </si>
  <si>
    <t>정백 가격(좌)</t>
    <phoneticPr fontId="1" type="noConversion"/>
  </si>
  <si>
    <t>식품 부문 영업이익률(우)</t>
    <phoneticPr fontId="1" type="noConversion"/>
  </si>
  <si>
    <t>대한제당 정백가격과 영업마진 추이</t>
    <phoneticPr fontId="1" type="noConversion"/>
  </si>
  <si>
    <t xml:space="preserve">단위: 원, % </t>
    <phoneticPr fontId="1" type="noConversion"/>
  </si>
  <si>
    <t>누적</t>
    <phoneticPr fontId="1" type="noConversion"/>
  </si>
  <si>
    <t>3개월</t>
    <phoneticPr fontId="1" type="noConversion"/>
  </si>
  <si>
    <t>정백 가격YoY</t>
    <phoneticPr fontId="1" type="noConversion"/>
  </si>
  <si>
    <t>배합사료YoY</t>
    <phoneticPr fontId="1" type="noConversion"/>
  </si>
  <si>
    <t>원     당 YoY</t>
    <phoneticPr fontId="1" type="noConversion"/>
  </si>
  <si>
    <t>옥 수 수 YoY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</si>
</sst>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24" formatCode="\$#,##0_);[Red]\(\$#,##0\)"/>
    <numFmt numFmtId="26" formatCode="\$#,##0.00_);[Red]\(\$#,##0.00\)"/>
    <numFmt numFmtId="176" formatCode="0.00_ ;[Red]\-0.00\ "/>
    <numFmt numFmtId="177" formatCode="#,##0.00_ ;[Red]\-#,##0.00\ 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굴림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D7D7D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indexed="64"/>
      </right>
      <top style="thin">
        <color rgb="FF808080"/>
      </top>
      <bottom/>
      <diagonal/>
    </border>
    <border>
      <left style="medium">
        <color rgb="FFDCDCDC"/>
      </left>
      <right style="medium">
        <color rgb="FFDCDCDC"/>
      </right>
      <top style="medium">
        <color rgb="FFDCDCDC"/>
      </top>
      <bottom style="medium">
        <color rgb="FFDCDCDC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vertical="center"/>
    </xf>
    <xf numFmtId="3" fontId="4" fillId="5" borderId="17" xfId="0" applyNumberFormat="1" applyFont="1" applyFill="1" applyBorder="1" applyAlignment="1">
      <alignment horizontal="right" vertical="center"/>
    </xf>
    <xf numFmtId="3" fontId="4" fillId="5" borderId="18" xfId="0" applyNumberFormat="1" applyFont="1" applyFill="1" applyBorder="1" applyAlignment="1">
      <alignment horizontal="right" vertical="center"/>
    </xf>
    <xf numFmtId="3" fontId="4" fillId="5" borderId="19" xfId="0" applyNumberFormat="1" applyFont="1" applyFill="1" applyBorder="1" applyAlignment="1">
      <alignment horizontal="right" vertical="center"/>
    </xf>
    <xf numFmtId="0" fontId="4" fillId="5" borderId="28" xfId="0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21" xfId="0" applyNumberFormat="1" applyFont="1" applyFill="1" applyBorder="1" applyAlignment="1">
      <alignment horizontal="right" vertical="center"/>
    </xf>
    <xf numFmtId="0" fontId="4" fillId="6" borderId="28" xfId="0" applyFont="1" applyFill="1" applyBorder="1" applyAlignment="1">
      <alignment vertical="center"/>
    </xf>
    <xf numFmtId="3" fontId="4" fillId="6" borderId="20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21" xfId="0" applyNumberFormat="1" applyFont="1" applyFill="1" applyBorder="1" applyAlignment="1">
      <alignment horizontal="right" vertical="center"/>
    </xf>
    <xf numFmtId="0" fontId="4" fillId="6" borderId="29" xfId="0" applyFont="1" applyFill="1" applyBorder="1" applyAlignment="1">
      <alignment vertical="center"/>
    </xf>
    <xf numFmtId="3" fontId="4" fillId="6" borderId="22" xfId="0" applyNumberFormat="1" applyFont="1" applyFill="1" applyBorder="1" applyAlignment="1">
      <alignment horizontal="right" vertical="center"/>
    </xf>
    <xf numFmtId="3" fontId="4" fillId="6" borderId="23" xfId="0" applyNumberFormat="1" applyFont="1" applyFill="1" applyBorder="1" applyAlignment="1">
      <alignment horizontal="right" vertical="center"/>
    </xf>
    <xf numFmtId="3" fontId="4" fillId="6" borderId="24" xfId="0" applyNumberFormat="1" applyFont="1" applyFill="1" applyBorder="1" applyAlignment="1">
      <alignment horizontal="right" vertical="center"/>
    </xf>
    <xf numFmtId="0" fontId="5" fillId="7" borderId="28" xfId="0" applyFont="1" applyFill="1" applyBorder="1" applyAlignment="1">
      <alignment vertical="center"/>
    </xf>
    <xf numFmtId="0" fontId="5" fillId="7" borderId="20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177" fontId="5" fillId="7" borderId="20" xfId="0" applyNumberFormat="1" applyFont="1" applyFill="1" applyBorder="1" applyAlignment="1">
      <alignment vertical="center"/>
    </xf>
    <xf numFmtId="177" fontId="5" fillId="7" borderId="0" xfId="0" applyNumberFormat="1" applyFont="1" applyFill="1" applyBorder="1" applyAlignment="1">
      <alignment vertical="center"/>
    </xf>
    <xf numFmtId="177" fontId="5" fillId="7" borderId="21" xfId="0" applyNumberFormat="1" applyFont="1" applyFill="1" applyBorder="1" applyAlignment="1">
      <alignment vertical="center"/>
    </xf>
    <xf numFmtId="0" fontId="5" fillId="7" borderId="29" xfId="0" applyFont="1" applyFill="1" applyBorder="1" applyAlignment="1">
      <alignment vertical="center"/>
    </xf>
    <xf numFmtId="176" fontId="5" fillId="7" borderId="22" xfId="0" applyNumberFormat="1" applyFont="1" applyFill="1" applyBorder="1" applyAlignment="1">
      <alignment vertical="center"/>
    </xf>
    <xf numFmtId="176" fontId="5" fillId="7" borderId="23" xfId="0" applyNumberFormat="1" applyFont="1" applyFill="1" applyBorder="1" applyAlignment="1">
      <alignment vertical="center"/>
    </xf>
    <xf numFmtId="176" fontId="5" fillId="7" borderId="24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4" fontId="2" fillId="0" borderId="1" xfId="0" applyNumberFormat="1" applyFont="1" applyBorder="1" applyAlignment="1">
      <alignment horizontal="right" vertical="center"/>
    </xf>
    <xf numFmtId="24" fontId="2" fillId="0" borderId="7" xfId="0" applyNumberFormat="1" applyFont="1" applyBorder="1" applyAlignment="1">
      <alignment horizontal="right" vertical="center"/>
    </xf>
    <xf numFmtId="0" fontId="2" fillId="4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top"/>
    </xf>
    <xf numFmtId="3" fontId="7" fillId="0" borderId="1" xfId="0" applyNumberFormat="1" applyFont="1" applyBorder="1" applyAlignment="1">
      <alignment horizontal="right" vertical="top"/>
    </xf>
    <xf numFmtId="0" fontId="7" fillId="0" borderId="14" xfId="0" applyFont="1" applyBorder="1" applyAlignment="1">
      <alignment vertical="top"/>
    </xf>
    <xf numFmtId="0" fontId="7" fillId="0" borderId="15" xfId="0" applyFont="1" applyBorder="1" applyAlignment="1">
      <alignment vertical="top"/>
    </xf>
    <xf numFmtId="0" fontId="7" fillId="0" borderId="13" xfId="0" applyFont="1" applyBorder="1" applyAlignment="1">
      <alignment vertical="top"/>
    </xf>
    <xf numFmtId="3" fontId="7" fillId="0" borderId="7" xfId="0" applyNumberFormat="1" applyFont="1" applyBorder="1" applyAlignment="1">
      <alignment horizontal="right" vertical="top"/>
    </xf>
    <xf numFmtId="176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0" fontId="2" fillId="4" borderId="1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right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0" fillId="0" borderId="22" xfId="0" applyBorder="1" applyAlignment="1">
      <alignment vertical="center"/>
    </xf>
    <xf numFmtId="0" fontId="0" fillId="0" borderId="24" xfId="0" applyBorder="1" applyAlignment="1">
      <alignment vertical="center"/>
    </xf>
    <xf numFmtId="176" fontId="0" fillId="0" borderId="22" xfId="0" applyNumberForma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26" fontId="2" fillId="0" borderId="0" xfId="0" applyNumberFormat="1" applyFont="1" applyBorder="1" applyAlignment="1">
      <alignment horizontal="right" vertical="center" wrapText="1"/>
    </xf>
    <xf numFmtId="2" fontId="0" fillId="0" borderId="0" xfId="0" applyNumberFormat="1" applyAlignment="1">
      <alignment vertical="center"/>
    </xf>
    <xf numFmtId="0" fontId="9" fillId="2" borderId="40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right" vertical="center"/>
    </xf>
    <xf numFmtId="0" fontId="0" fillId="8" borderId="18" xfId="0" applyFill="1" applyBorder="1" applyAlignment="1">
      <alignment vertical="center"/>
    </xf>
    <xf numFmtId="0" fontId="0" fillId="8" borderId="19" xfId="0" applyFill="1" applyBorder="1" applyAlignment="1">
      <alignment vertical="center"/>
    </xf>
    <xf numFmtId="176" fontId="0" fillId="8" borderId="17" xfId="0" applyNumberFormat="1" applyFill="1" applyBorder="1" applyAlignment="1">
      <alignment vertical="center"/>
    </xf>
    <xf numFmtId="176" fontId="0" fillId="8" borderId="18" xfId="0" applyNumberFormat="1" applyFill="1" applyBorder="1" applyAlignment="1">
      <alignment vertical="center"/>
    </xf>
    <xf numFmtId="176" fontId="0" fillId="8" borderId="19" xfId="0" applyNumberFormat="1" applyFill="1" applyBorder="1" applyAlignment="1">
      <alignment vertical="center"/>
    </xf>
    <xf numFmtId="0" fontId="2" fillId="8" borderId="36" xfId="0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right" vertical="center"/>
    </xf>
    <xf numFmtId="0" fontId="2" fillId="8" borderId="37" xfId="0" applyFont="1" applyFill="1" applyBorder="1" applyAlignment="1">
      <alignment horizontal="right" vertical="center"/>
    </xf>
    <xf numFmtId="0" fontId="2" fillId="8" borderId="9" xfId="0" applyFont="1" applyFill="1" applyBorder="1" applyAlignment="1">
      <alignment horizontal="right" vertical="center"/>
    </xf>
    <xf numFmtId="0" fontId="8" fillId="9" borderId="25" xfId="0" applyFont="1" applyFill="1" applyBorder="1" applyAlignment="1">
      <alignment vertical="center"/>
    </xf>
    <xf numFmtId="0" fontId="8" fillId="9" borderId="26" xfId="0" applyFont="1" applyFill="1" applyBorder="1" applyAlignment="1">
      <alignment vertical="center"/>
    </xf>
    <xf numFmtId="0" fontId="8" fillId="9" borderId="27" xfId="0" applyFont="1" applyFill="1" applyBorder="1" applyAlignment="1">
      <alignment horizontal="right" vertical="center"/>
    </xf>
    <xf numFmtId="0" fontId="0" fillId="10" borderId="20" xfId="0" applyFill="1" applyBorder="1" applyAlignment="1">
      <alignment vertical="center"/>
    </xf>
    <xf numFmtId="0" fontId="0" fillId="10" borderId="0" xfId="0" applyFill="1" applyBorder="1" applyAlignment="1">
      <alignment vertical="center"/>
    </xf>
    <xf numFmtId="0" fontId="0" fillId="10" borderId="21" xfId="0" applyFill="1" applyBorder="1" applyAlignment="1">
      <alignment vertical="center"/>
    </xf>
    <xf numFmtId="0" fontId="0" fillId="10" borderId="25" xfId="0" applyFill="1" applyBorder="1" applyAlignment="1">
      <alignment vertical="center"/>
    </xf>
    <xf numFmtId="0" fontId="0" fillId="10" borderId="26" xfId="0" applyFill="1" applyBorder="1" applyAlignment="1">
      <alignment vertical="center"/>
    </xf>
    <xf numFmtId="0" fontId="3" fillId="10" borderId="27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26" fontId="2" fillId="0" borderId="0" xfId="0" applyNumberFormat="1" applyFont="1" applyFill="1" applyBorder="1" applyAlignment="1">
      <alignment horizontal="right" vertical="center" wrapText="1"/>
    </xf>
    <xf numFmtId="0" fontId="8" fillId="11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사업부문별!$O$65</c:f>
              <c:strCache>
                <c:ptCount val="1"/>
                <c:pt idx="0">
                  <c:v>부문영업이익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사업부문별!$P$65:$Z$65</c:f>
              <c:numCache>
                <c:formatCode>#,##0</c:formatCode>
                <c:ptCount val="11"/>
                <c:pt idx="0">
                  <c:v>10358795</c:v>
                </c:pt>
                <c:pt idx="1">
                  <c:v>9652606</c:v>
                </c:pt>
                <c:pt idx="2">
                  <c:v>5878865</c:v>
                </c:pt>
                <c:pt idx="3">
                  <c:v>4801599</c:v>
                </c:pt>
                <c:pt idx="4">
                  <c:v>2885434</c:v>
                </c:pt>
                <c:pt idx="5">
                  <c:v>8065697</c:v>
                </c:pt>
                <c:pt idx="6">
                  <c:v>10840656</c:v>
                </c:pt>
                <c:pt idx="7">
                  <c:v>7689492</c:v>
                </c:pt>
                <c:pt idx="8">
                  <c:v>7324572</c:v>
                </c:pt>
                <c:pt idx="9">
                  <c:v>6431308</c:v>
                </c:pt>
                <c:pt idx="10">
                  <c:v>15499686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1-495E-A258-F96152462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9873144"/>
        <c:axId val="749873464"/>
      </c:lineChart>
      <c:catAx>
        <c:axId val="7498731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49873464"/>
        <c:crosses val="autoZero"/>
        <c:auto val="1"/>
        <c:lblAlgn val="ctr"/>
        <c:lblOffset val="100"/>
        <c:noMultiLvlLbl val="0"/>
      </c:catAx>
      <c:valAx>
        <c:axId val="749873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49873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가격!$B$2</c:f>
              <c:strCache>
                <c:ptCount val="1"/>
                <c:pt idx="0">
                  <c:v>정백 가격(좌)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가격!$C$1:$M$1</c:f>
              <c:strCache>
                <c:ptCount val="11"/>
                <c:pt idx="0">
                  <c:v>1Q18</c:v>
                </c:pt>
                <c:pt idx="1">
                  <c:v>2Q18</c:v>
                </c:pt>
                <c:pt idx="2">
                  <c:v>3Q18</c:v>
                </c:pt>
                <c:pt idx="3">
                  <c:v>4Q18</c:v>
                </c:pt>
                <c:pt idx="4">
                  <c:v>1Q19</c:v>
                </c:pt>
                <c:pt idx="5">
                  <c:v>2Q19</c:v>
                </c:pt>
                <c:pt idx="6">
                  <c:v>3Q19</c:v>
                </c:pt>
                <c:pt idx="7">
                  <c:v>4Q19</c:v>
                </c:pt>
                <c:pt idx="8">
                  <c:v>1Q20</c:v>
                </c:pt>
                <c:pt idx="9">
                  <c:v>2Q20</c:v>
                </c:pt>
                <c:pt idx="10">
                  <c:v>3Q20</c:v>
                </c:pt>
              </c:strCache>
            </c:strRef>
          </c:cat>
          <c:val>
            <c:numRef>
              <c:f>가격!$C$2:$M$2</c:f>
              <c:numCache>
                <c:formatCode>General</c:formatCode>
                <c:ptCount val="11"/>
                <c:pt idx="0">
                  <c:v>691</c:v>
                </c:pt>
                <c:pt idx="1">
                  <c:v>668</c:v>
                </c:pt>
                <c:pt idx="2">
                  <c:v>648</c:v>
                </c:pt>
                <c:pt idx="3">
                  <c:v>634</c:v>
                </c:pt>
                <c:pt idx="4">
                  <c:v>614</c:v>
                </c:pt>
                <c:pt idx="5">
                  <c:v>617</c:v>
                </c:pt>
                <c:pt idx="6">
                  <c:v>618</c:v>
                </c:pt>
                <c:pt idx="7">
                  <c:v>617</c:v>
                </c:pt>
                <c:pt idx="8">
                  <c:v>649</c:v>
                </c:pt>
                <c:pt idx="9">
                  <c:v>653</c:v>
                </c:pt>
                <c:pt idx="10">
                  <c:v>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D5-4727-BE2F-B9B169E7F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306872"/>
        <c:axId val="526304312"/>
      </c:lineChart>
      <c:lineChart>
        <c:grouping val="standard"/>
        <c:varyColors val="0"/>
        <c:ser>
          <c:idx val="1"/>
          <c:order val="1"/>
          <c:tx>
            <c:strRef>
              <c:f>가격!$B$6</c:f>
              <c:strCache>
                <c:ptCount val="1"/>
                <c:pt idx="0">
                  <c:v>식품 부문 영업이익률(우)</c:v>
                </c:pt>
              </c:strCache>
            </c:strRef>
          </c:tx>
          <c:spPr>
            <a:ln w="381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가격!$C$1:$M$1</c:f>
              <c:strCache>
                <c:ptCount val="11"/>
                <c:pt idx="0">
                  <c:v>1Q18</c:v>
                </c:pt>
                <c:pt idx="1">
                  <c:v>2Q18</c:v>
                </c:pt>
                <c:pt idx="2">
                  <c:v>3Q18</c:v>
                </c:pt>
                <c:pt idx="3">
                  <c:v>4Q18</c:v>
                </c:pt>
                <c:pt idx="4">
                  <c:v>1Q19</c:v>
                </c:pt>
                <c:pt idx="5">
                  <c:v>2Q19</c:v>
                </c:pt>
                <c:pt idx="6">
                  <c:v>3Q19</c:v>
                </c:pt>
                <c:pt idx="7">
                  <c:v>4Q19</c:v>
                </c:pt>
                <c:pt idx="8">
                  <c:v>1Q20</c:v>
                </c:pt>
                <c:pt idx="9">
                  <c:v>2Q20</c:v>
                </c:pt>
                <c:pt idx="10">
                  <c:v>3Q20</c:v>
                </c:pt>
              </c:strCache>
            </c:strRef>
          </c:cat>
          <c:val>
            <c:numRef>
              <c:f>가격!$C$6:$M$6</c:f>
              <c:numCache>
                <c:formatCode>0.00</c:formatCode>
                <c:ptCount val="11"/>
                <c:pt idx="0">
                  <c:v>7.0881167043026121</c:v>
                </c:pt>
                <c:pt idx="1">
                  <c:v>6.1836071547673788</c:v>
                </c:pt>
                <c:pt idx="2">
                  <c:v>6.356453395575258</c:v>
                </c:pt>
                <c:pt idx="3">
                  <c:v>5.8747845169239188</c:v>
                </c:pt>
                <c:pt idx="4">
                  <c:v>6.1378997260411694</c:v>
                </c:pt>
                <c:pt idx="5">
                  <c:v>6.0051510266888917</c:v>
                </c:pt>
                <c:pt idx="6">
                  <c:v>5.8876046580705248</c:v>
                </c:pt>
                <c:pt idx="7">
                  <c:v>5.9037651431810332</c:v>
                </c:pt>
                <c:pt idx="8">
                  <c:v>7.4820402090218607</c:v>
                </c:pt>
                <c:pt idx="9">
                  <c:v>5.246887307731499</c:v>
                </c:pt>
                <c:pt idx="10">
                  <c:v>7.8005459259323144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5-4727-BE2F-B9B169E7F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918904"/>
        <c:axId val="749917304"/>
      </c:lineChart>
      <c:catAx>
        <c:axId val="526306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26304312"/>
        <c:crosses val="autoZero"/>
        <c:auto val="1"/>
        <c:lblAlgn val="ctr"/>
        <c:lblOffset val="100"/>
        <c:noMultiLvlLbl val="0"/>
      </c:catAx>
      <c:valAx>
        <c:axId val="52630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26306872"/>
        <c:crosses val="autoZero"/>
        <c:crossBetween val="between"/>
      </c:valAx>
      <c:valAx>
        <c:axId val="749917304"/>
        <c:scaling>
          <c:orientation val="minMax"/>
          <c:min val="4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49918904"/>
        <c:crosses val="max"/>
        <c:crossBetween val="between"/>
      </c:valAx>
      <c:catAx>
        <c:axId val="749918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9917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원재료!$B$2:$C$2</c:f>
              <c:strCache>
                <c:ptCount val="2"/>
                <c:pt idx="0">
                  <c:v>원     당</c:v>
                </c:pt>
                <c:pt idx="1">
                  <c:v>해외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원재료!$D$1:$N$1</c:f>
              <c:strCache>
                <c:ptCount val="11"/>
                <c:pt idx="0">
                  <c:v>1Q18</c:v>
                </c:pt>
                <c:pt idx="1">
                  <c:v>2Q18</c:v>
                </c:pt>
                <c:pt idx="2">
                  <c:v>3Q18</c:v>
                </c:pt>
                <c:pt idx="3">
                  <c:v>4Q18</c:v>
                </c:pt>
                <c:pt idx="4">
                  <c:v>1Q19</c:v>
                </c:pt>
                <c:pt idx="5">
                  <c:v>2Q19</c:v>
                </c:pt>
                <c:pt idx="6">
                  <c:v>3Q19</c:v>
                </c:pt>
                <c:pt idx="7">
                  <c:v>4Q19</c:v>
                </c:pt>
                <c:pt idx="8">
                  <c:v>1Q20</c:v>
                </c:pt>
                <c:pt idx="9">
                  <c:v>2Q20</c:v>
                </c:pt>
                <c:pt idx="10">
                  <c:v>3Q20</c:v>
                </c:pt>
              </c:strCache>
            </c:strRef>
          </c:cat>
          <c:val>
            <c:numRef>
              <c:f>원재료!$D$2:$N$2</c:f>
              <c:numCache>
                <c:formatCode>\$#,##0_);[Red]\(\$#,##0\)</c:formatCode>
                <c:ptCount val="11"/>
                <c:pt idx="0">
                  <c:v>361</c:v>
                </c:pt>
                <c:pt idx="1">
                  <c:v>354</c:v>
                </c:pt>
                <c:pt idx="2">
                  <c:v>342</c:v>
                </c:pt>
                <c:pt idx="3">
                  <c:v>332</c:v>
                </c:pt>
                <c:pt idx="4">
                  <c:v>318</c:v>
                </c:pt>
                <c:pt idx="5">
                  <c:v>317</c:v>
                </c:pt>
                <c:pt idx="6">
                  <c:v>313</c:v>
                </c:pt>
                <c:pt idx="7">
                  <c:v>311</c:v>
                </c:pt>
                <c:pt idx="8">
                  <c:v>304</c:v>
                </c:pt>
                <c:pt idx="9">
                  <c:v>322</c:v>
                </c:pt>
                <c:pt idx="10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02-4EE4-84B4-62F4B948D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15000"/>
        <c:axId val="514515640"/>
      </c:lineChart>
      <c:lineChart>
        <c:grouping val="standard"/>
        <c:varyColors val="0"/>
        <c:ser>
          <c:idx val="1"/>
          <c:order val="1"/>
          <c:tx>
            <c:strRef>
              <c:f>원재료!$B$3:$C$3</c:f>
              <c:strCache>
                <c:ptCount val="2"/>
                <c:pt idx="0">
                  <c:v>옥 수 수</c:v>
                </c:pt>
                <c:pt idx="1">
                  <c:v>해외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원재료!$D$1:$N$1</c:f>
              <c:strCache>
                <c:ptCount val="11"/>
                <c:pt idx="0">
                  <c:v>1Q18</c:v>
                </c:pt>
                <c:pt idx="1">
                  <c:v>2Q18</c:v>
                </c:pt>
                <c:pt idx="2">
                  <c:v>3Q18</c:v>
                </c:pt>
                <c:pt idx="3">
                  <c:v>4Q18</c:v>
                </c:pt>
                <c:pt idx="4">
                  <c:v>1Q19</c:v>
                </c:pt>
                <c:pt idx="5">
                  <c:v>2Q19</c:v>
                </c:pt>
                <c:pt idx="6">
                  <c:v>3Q19</c:v>
                </c:pt>
                <c:pt idx="7">
                  <c:v>4Q19</c:v>
                </c:pt>
                <c:pt idx="8">
                  <c:v>1Q20</c:v>
                </c:pt>
                <c:pt idx="9">
                  <c:v>2Q20</c:v>
                </c:pt>
                <c:pt idx="10">
                  <c:v>3Q20</c:v>
                </c:pt>
              </c:strCache>
            </c:strRef>
          </c:cat>
          <c:val>
            <c:numRef>
              <c:f>원재료!$D$3:$N$3</c:f>
              <c:numCache>
                <c:formatCode>\$#,##0_);[Red]\(\$#,##0\)</c:formatCode>
                <c:ptCount val="11"/>
                <c:pt idx="0">
                  <c:v>188</c:v>
                </c:pt>
                <c:pt idx="1">
                  <c:v>191</c:v>
                </c:pt>
                <c:pt idx="2">
                  <c:v>200</c:v>
                </c:pt>
                <c:pt idx="3">
                  <c:v>204</c:v>
                </c:pt>
                <c:pt idx="4">
                  <c:v>207</c:v>
                </c:pt>
                <c:pt idx="5">
                  <c:v>207</c:v>
                </c:pt>
                <c:pt idx="6">
                  <c:v>206</c:v>
                </c:pt>
                <c:pt idx="7">
                  <c:v>203</c:v>
                </c:pt>
                <c:pt idx="8">
                  <c:v>206</c:v>
                </c:pt>
                <c:pt idx="9">
                  <c:v>206</c:v>
                </c:pt>
                <c:pt idx="10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02-4EE4-84B4-62F4B948D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879224"/>
        <c:axId val="624179536"/>
      </c:lineChart>
      <c:catAx>
        <c:axId val="51451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14515640"/>
        <c:crosses val="autoZero"/>
        <c:auto val="1"/>
        <c:lblAlgn val="ctr"/>
        <c:lblOffset val="100"/>
        <c:noMultiLvlLbl val="0"/>
      </c:catAx>
      <c:valAx>
        <c:axId val="514515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$#,##0_);[Red]\(\$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14515000"/>
        <c:crosses val="autoZero"/>
        <c:crossBetween val="between"/>
      </c:valAx>
      <c:valAx>
        <c:axId val="624179536"/>
        <c:scaling>
          <c:orientation val="minMax"/>
        </c:scaling>
        <c:delete val="0"/>
        <c:axPos val="r"/>
        <c:numFmt formatCode="\$#,##0_);[Red]\(\$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49879224"/>
        <c:crosses val="max"/>
        <c:crossBetween val="between"/>
      </c:valAx>
      <c:catAx>
        <c:axId val="749879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417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가동률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가동률!$A$38</c:f>
              <c:strCache>
                <c:ptCount val="1"/>
                <c:pt idx="0">
                  <c:v>제당식품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가동률!$D$37:$R$37</c:f>
              <c:strCache>
                <c:ptCount val="15"/>
                <c:pt idx="0">
                  <c:v>1Q17</c:v>
                </c:pt>
                <c:pt idx="1">
                  <c:v>2Q17</c:v>
                </c:pt>
                <c:pt idx="2">
                  <c:v>3Q17</c:v>
                </c:pt>
                <c:pt idx="3">
                  <c:v>4Q17</c:v>
                </c:pt>
                <c:pt idx="4">
                  <c:v>1Q18</c:v>
                </c:pt>
                <c:pt idx="5">
                  <c:v>2Q18</c:v>
                </c:pt>
                <c:pt idx="6">
                  <c:v>3Q18</c:v>
                </c:pt>
                <c:pt idx="7">
                  <c:v>4Q18</c:v>
                </c:pt>
                <c:pt idx="8">
                  <c:v>1Q19</c:v>
                </c:pt>
                <c:pt idx="9">
                  <c:v>2Q19</c:v>
                </c:pt>
                <c:pt idx="10">
                  <c:v>3Q19</c:v>
                </c:pt>
                <c:pt idx="11">
                  <c:v>4Q19</c:v>
                </c:pt>
                <c:pt idx="12">
                  <c:v>1Q20</c:v>
                </c:pt>
                <c:pt idx="13">
                  <c:v>2Q20</c:v>
                </c:pt>
                <c:pt idx="14">
                  <c:v>3Q20</c:v>
                </c:pt>
              </c:strCache>
            </c:strRef>
          </c:cat>
          <c:val>
            <c:numRef>
              <c:f>가동률!$D$38:$R$38</c:f>
              <c:numCache>
                <c:formatCode>0.00_ ;[Red]\-0.00\ </c:formatCode>
                <c:ptCount val="15"/>
                <c:pt idx="0">
                  <c:v>100</c:v>
                </c:pt>
                <c:pt idx="1">
                  <c:v>85.896250257470555</c:v>
                </c:pt>
                <c:pt idx="2">
                  <c:v>100.08183213919789</c:v>
                </c:pt>
                <c:pt idx="3">
                  <c:v>93.103955674575261</c:v>
                </c:pt>
                <c:pt idx="4">
                  <c:v>93.333333687651958</c:v>
                </c:pt>
                <c:pt idx="5">
                  <c:v>99.950268229862388</c:v>
                </c:pt>
                <c:pt idx="6">
                  <c:v>100.06901611554504</c:v>
                </c:pt>
                <c:pt idx="7">
                  <c:v>92.355296426261717</c:v>
                </c:pt>
                <c:pt idx="8">
                  <c:v>100</c:v>
                </c:pt>
                <c:pt idx="9">
                  <c:v>92.419793972956541</c:v>
                </c:pt>
                <c:pt idx="10">
                  <c:v>99.965479017210697</c:v>
                </c:pt>
                <c:pt idx="11">
                  <c:v>92.506684834038154</c:v>
                </c:pt>
                <c:pt idx="12">
                  <c:v>86.800000222999344</c:v>
                </c:pt>
                <c:pt idx="13">
                  <c:v>99.456057490449695</c:v>
                </c:pt>
                <c:pt idx="14">
                  <c:v>101.61867961464692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2A-4FF1-92DD-689AB558A784}"/>
            </c:ext>
          </c:extLst>
        </c:ser>
        <c:ser>
          <c:idx val="1"/>
          <c:order val="1"/>
          <c:tx>
            <c:strRef>
              <c:f>가동률!$A$39</c:f>
              <c:strCache>
                <c:ptCount val="1"/>
                <c:pt idx="0">
                  <c:v>사   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가동률!$D$37:$R$37</c:f>
              <c:strCache>
                <c:ptCount val="15"/>
                <c:pt idx="0">
                  <c:v>1Q17</c:v>
                </c:pt>
                <c:pt idx="1">
                  <c:v>2Q17</c:v>
                </c:pt>
                <c:pt idx="2">
                  <c:v>3Q17</c:v>
                </c:pt>
                <c:pt idx="3">
                  <c:v>4Q17</c:v>
                </c:pt>
                <c:pt idx="4">
                  <c:v>1Q18</c:v>
                </c:pt>
                <c:pt idx="5">
                  <c:v>2Q18</c:v>
                </c:pt>
                <c:pt idx="6">
                  <c:v>3Q18</c:v>
                </c:pt>
                <c:pt idx="7">
                  <c:v>4Q18</c:v>
                </c:pt>
                <c:pt idx="8">
                  <c:v>1Q19</c:v>
                </c:pt>
                <c:pt idx="9">
                  <c:v>2Q19</c:v>
                </c:pt>
                <c:pt idx="10">
                  <c:v>3Q19</c:v>
                </c:pt>
                <c:pt idx="11">
                  <c:v>4Q19</c:v>
                </c:pt>
                <c:pt idx="12">
                  <c:v>1Q20</c:v>
                </c:pt>
                <c:pt idx="13">
                  <c:v>2Q20</c:v>
                </c:pt>
                <c:pt idx="14">
                  <c:v>3Q20</c:v>
                </c:pt>
              </c:strCache>
            </c:strRef>
          </c:cat>
          <c:val>
            <c:numRef>
              <c:f>가동률!$D$39:$R$39</c:f>
              <c:numCache>
                <c:formatCode>0.00_ ;[Red]\-0.00\ </c:formatCode>
                <c:ptCount val="15"/>
                <c:pt idx="0">
                  <c:v>68.888889102307203</c:v>
                </c:pt>
                <c:pt idx="1">
                  <c:v>69.238197838405711</c:v>
                </c:pt>
                <c:pt idx="2">
                  <c:v>88.955546736670598</c:v>
                </c:pt>
                <c:pt idx="3">
                  <c:v>72.92667019494354</c:v>
                </c:pt>
                <c:pt idx="4">
                  <c:v>67.777778206276878</c:v>
                </c:pt>
                <c:pt idx="5">
                  <c:v>67.016372861027321</c:v>
                </c:pt>
                <c:pt idx="6">
                  <c:v>66.332410359030689</c:v>
                </c:pt>
                <c:pt idx="7">
                  <c:v>68.315569857379046</c:v>
                </c:pt>
                <c:pt idx="8">
                  <c:v>65.555555879206921</c:v>
                </c:pt>
                <c:pt idx="9">
                  <c:v>78.536410899730058</c:v>
                </c:pt>
                <c:pt idx="10">
                  <c:v>75.688209546540207</c:v>
                </c:pt>
                <c:pt idx="11">
                  <c:v>71.7957343699034</c:v>
                </c:pt>
                <c:pt idx="12">
                  <c:v>71.900000620179725</c:v>
                </c:pt>
                <c:pt idx="13">
                  <c:v>122.35969864967626</c:v>
                </c:pt>
                <c:pt idx="14">
                  <c:v>90.339998193039989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2A-4FF1-92DD-689AB558A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9876664"/>
        <c:axId val="749880504"/>
      </c:lineChart>
      <c:catAx>
        <c:axId val="74987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49880504"/>
        <c:crosses val="autoZero"/>
        <c:auto val="1"/>
        <c:lblAlgn val="ctr"/>
        <c:lblOffset val="100"/>
        <c:noMultiLvlLbl val="0"/>
      </c:catAx>
      <c:valAx>
        <c:axId val="74988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49876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444500</xdr:colOff>
      <xdr:row>71</xdr:row>
      <xdr:rowOff>147107</xdr:rowOff>
    </xdr:from>
    <xdr:to>
      <xdr:col>23</xdr:col>
      <xdr:colOff>148166</xdr:colOff>
      <xdr:row>84</xdr:row>
      <xdr:rowOff>138641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2490C65-37C6-4F6A-9170-70D8D2657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20024</xdr:colOff>
      <xdr:row>9</xdr:row>
      <xdr:rowOff>26841</xdr:rowOff>
    </xdr:from>
    <xdr:to>
      <xdr:col>10</xdr:col>
      <xdr:colOff>0</xdr:colOff>
      <xdr:row>24</xdr:row>
      <xdr:rowOff>190500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F9423A36-06B9-44BB-838B-02C727482B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381001</xdr:colOff>
      <xdr:row>7</xdr:row>
      <xdr:rowOff>14815</xdr:rowOff>
    </xdr:from>
    <xdr:to>
      <xdr:col>11</xdr:col>
      <xdr:colOff>232834</xdr:colOff>
      <xdr:row>26</xdr:row>
      <xdr:rowOff>201082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F152D519-7D3E-4146-9E69-3014E3215B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36739</xdr:colOff>
      <xdr:row>40</xdr:row>
      <xdr:rowOff>19728</xdr:rowOff>
    </xdr:from>
    <xdr:to>
      <xdr:col>7</xdr:col>
      <xdr:colOff>933450</xdr:colOff>
      <xdr:row>59</xdr:row>
      <xdr:rowOff>209549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6900539-E9E1-4D5A-ABEE-01EC19898F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4EC14-F1E0-4000-8F37-FBA3436979DE}">
  <dimension ref="A1:AA70"/>
  <sheetViews>
    <sheetView tabSelected="1" topLeftCell="K1" zoomScaleNormal="100" workbookViewId="0">
      <selection activeCell="O1" sqref="O1"/>
    </sheetView>
  </sheetViews>
  <sheetFormatPr defaultRowHeight="16.5" x14ac:dyDescent="0.3"/>
  <cols>
    <col min="1" max="1" width="9" style="4"/>
    <col min="2" max="12" width="12.75" style="4" bestFit="1" customWidth="1"/>
    <col min="13" max="15" width="9" style="4"/>
    <col min="16" max="26" width="12.75" style="4" bestFit="1" customWidth="1"/>
    <col min="27" max="16384" width="9" style="4"/>
  </cols>
  <sheetData>
    <row r="1" spans="1:27" x14ac:dyDescent="0.3">
      <c r="A1" s="4" t="s">
        <v>70</v>
      </c>
      <c r="O1" s="4" t="s">
        <v>71</v>
      </c>
    </row>
    <row r="2" spans="1:27" x14ac:dyDescent="0.3">
      <c r="A2" s="1" t="s">
        <v>27</v>
      </c>
      <c r="B2" s="2" t="s">
        <v>28</v>
      </c>
      <c r="C2" s="2" t="s">
        <v>29</v>
      </c>
      <c r="D2" s="2" t="s">
        <v>30</v>
      </c>
      <c r="E2" s="2" t="s">
        <v>31</v>
      </c>
      <c r="F2" s="2" t="s">
        <v>32</v>
      </c>
      <c r="G2" s="2" t="s">
        <v>33</v>
      </c>
      <c r="H2" s="2" t="s">
        <v>34</v>
      </c>
      <c r="I2" s="2" t="s">
        <v>35</v>
      </c>
      <c r="J2" s="2" t="s">
        <v>36</v>
      </c>
      <c r="K2" s="2" t="s">
        <v>37</v>
      </c>
      <c r="L2" s="2" t="s">
        <v>38</v>
      </c>
      <c r="M2" s="3"/>
      <c r="N2" s="3"/>
      <c r="O2" s="18" t="s">
        <v>27</v>
      </c>
      <c r="P2" s="15" t="s">
        <v>28</v>
      </c>
      <c r="Q2" s="16" t="s">
        <v>29</v>
      </c>
      <c r="R2" s="16" t="s">
        <v>30</v>
      </c>
      <c r="S2" s="17" t="s">
        <v>31</v>
      </c>
      <c r="T2" s="15" t="s">
        <v>32</v>
      </c>
      <c r="U2" s="16" t="s">
        <v>33</v>
      </c>
      <c r="V2" s="16" t="s">
        <v>34</v>
      </c>
      <c r="W2" s="17" t="s">
        <v>35</v>
      </c>
      <c r="X2" s="15" t="s">
        <v>36</v>
      </c>
      <c r="Y2" s="16" t="s">
        <v>37</v>
      </c>
      <c r="Z2" s="16" t="s">
        <v>38</v>
      </c>
      <c r="AA2" s="3"/>
    </row>
    <row r="3" spans="1:27" x14ac:dyDescent="0.3">
      <c r="A3" s="5" t="s">
        <v>1</v>
      </c>
      <c r="B3" s="6">
        <v>136445355</v>
      </c>
      <c r="C3" s="6">
        <v>286826205</v>
      </c>
      <c r="D3" s="6">
        <v>412029703</v>
      </c>
      <c r="E3" s="6">
        <v>545281467</v>
      </c>
      <c r="F3" s="6">
        <v>126635451</v>
      </c>
      <c r="G3" s="6">
        <v>268511633</v>
      </c>
      <c r="H3" s="6">
        <v>413128765</v>
      </c>
      <c r="I3" s="6">
        <v>551881151</v>
      </c>
      <c r="J3" s="6">
        <v>132224256</v>
      </c>
      <c r="K3" s="6">
        <v>282454012</v>
      </c>
      <c r="L3" s="6">
        <v>425984838</v>
      </c>
      <c r="M3" s="3"/>
      <c r="N3" s="3"/>
      <c r="O3" s="19" t="s">
        <v>1</v>
      </c>
      <c r="P3" s="20">
        <v>136445355</v>
      </c>
      <c r="Q3" s="21">
        <f>C3-B3</f>
        <v>150380850</v>
      </c>
      <c r="R3" s="21">
        <f t="shared" ref="R3:S6" si="0">D3-C3</f>
        <v>125203498</v>
      </c>
      <c r="S3" s="22">
        <f t="shared" si="0"/>
        <v>133251764</v>
      </c>
      <c r="T3" s="20">
        <v>126635451</v>
      </c>
      <c r="U3" s="21">
        <f>G3-F3</f>
        <v>141876182</v>
      </c>
      <c r="V3" s="21">
        <f t="shared" ref="V3:V6" si="1">H3-G3</f>
        <v>144617132</v>
      </c>
      <c r="W3" s="22">
        <f t="shared" ref="W3:Z6" si="2">I3-H3</f>
        <v>138752386</v>
      </c>
      <c r="X3" s="20">
        <v>132224256</v>
      </c>
      <c r="Y3" s="21">
        <f t="shared" si="2"/>
        <v>150229756</v>
      </c>
      <c r="Z3" s="21">
        <f t="shared" si="2"/>
        <v>143530826</v>
      </c>
      <c r="AA3" s="3"/>
    </row>
    <row r="4" spans="1:27" x14ac:dyDescent="0.3">
      <c r="A4" s="5" t="s">
        <v>3</v>
      </c>
      <c r="B4" s="6">
        <v>1165383</v>
      </c>
      <c r="C4" s="6">
        <v>2677126</v>
      </c>
      <c r="D4" s="6">
        <v>3688231</v>
      </c>
      <c r="E4" s="6">
        <v>4638148</v>
      </c>
      <c r="F4" s="6">
        <v>1185645</v>
      </c>
      <c r="G4" s="6">
        <v>2232433</v>
      </c>
      <c r="H4" s="6">
        <v>3751749</v>
      </c>
      <c r="I4" s="6">
        <v>4463046</v>
      </c>
      <c r="J4" s="6">
        <v>1203697</v>
      </c>
      <c r="K4" s="6">
        <v>2444400</v>
      </c>
      <c r="L4" s="6">
        <v>3720742</v>
      </c>
      <c r="M4" s="3"/>
      <c r="N4" s="3"/>
      <c r="O4" s="23" t="s">
        <v>3</v>
      </c>
      <c r="P4" s="24">
        <v>1165383</v>
      </c>
      <c r="Q4" s="25">
        <f t="shared" ref="Q4:Q6" si="3">C4-B4</f>
        <v>1511743</v>
      </c>
      <c r="R4" s="25">
        <f t="shared" si="0"/>
        <v>1011105</v>
      </c>
      <c r="S4" s="26">
        <f t="shared" si="0"/>
        <v>949917</v>
      </c>
      <c r="T4" s="24">
        <v>1185645</v>
      </c>
      <c r="U4" s="25">
        <f t="shared" ref="U4:U6" si="4">G4-F4</f>
        <v>1046788</v>
      </c>
      <c r="V4" s="25">
        <f t="shared" si="1"/>
        <v>1519316</v>
      </c>
      <c r="W4" s="26">
        <f t="shared" si="2"/>
        <v>711297</v>
      </c>
      <c r="X4" s="24">
        <v>1203697</v>
      </c>
      <c r="Y4" s="25">
        <f t="shared" si="2"/>
        <v>1240703</v>
      </c>
      <c r="Z4" s="25">
        <f t="shared" si="2"/>
        <v>1276342</v>
      </c>
      <c r="AA4" s="3"/>
    </row>
    <row r="5" spans="1:27" x14ac:dyDescent="0.3">
      <c r="A5" s="5" t="s">
        <v>4</v>
      </c>
      <c r="B5" s="6">
        <v>9671406</v>
      </c>
      <c r="C5" s="6">
        <v>18970367</v>
      </c>
      <c r="D5" s="6">
        <v>26928869</v>
      </c>
      <c r="E5" s="6">
        <v>34757123</v>
      </c>
      <c r="F5" s="6">
        <v>7772757</v>
      </c>
      <c r="G5" s="6">
        <v>16292636</v>
      </c>
      <c r="H5" s="6">
        <v>24807121</v>
      </c>
      <c r="I5" s="6">
        <v>32998736</v>
      </c>
      <c r="J5" s="6">
        <v>9893072</v>
      </c>
      <c r="K5" s="6">
        <v>17775458</v>
      </c>
      <c r="L5" s="6">
        <v>28971646</v>
      </c>
      <c r="M5" s="3"/>
      <c r="N5" s="3"/>
      <c r="O5" s="23" t="s">
        <v>4</v>
      </c>
      <c r="P5" s="24">
        <v>9671406</v>
      </c>
      <c r="Q5" s="25">
        <f t="shared" si="3"/>
        <v>9298961</v>
      </c>
      <c r="R5" s="25">
        <f t="shared" si="0"/>
        <v>7958502</v>
      </c>
      <c r="S5" s="26">
        <f t="shared" si="0"/>
        <v>7828254</v>
      </c>
      <c r="T5" s="24">
        <v>7772757</v>
      </c>
      <c r="U5" s="25">
        <f t="shared" si="4"/>
        <v>8519879</v>
      </c>
      <c r="V5" s="25">
        <f t="shared" si="1"/>
        <v>8514485</v>
      </c>
      <c r="W5" s="26">
        <f t="shared" si="2"/>
        <v>8191615</v>
      </c>
      <c r="X5" s="24">
        <v>9893072</v>
      </c>
      <c r="Y5" s="25">
        <f t="shared" si="2"/>
        <v>7882386</v>
      </c>
      <c r="Z5" s="25">
        <f t="shared" si="2"/>
        <v>11196188</v>
      </c>
      <c r="AA5" s="3"/>
    </row>
    <row r="6" spans="1:27" x14ac:dyDescent="0.3">
      <c r="A6" s="5" t="s">
        <v>5</v>
      </c>
      <c r="B6" s="6">
        <v>9019465</v>
      </c>
      <c r="C6" s="6">
        <v>16679295</v>
      </c>
      <c r="D6" s="6">
        <v>24257593</v>
      </c>
      <c r="E6" s="6">
        <v>20903668</v>
      </c>
      <c r="F6" s="6">
        <v>6243174</v>
      </c>
      <c r="G6" s="6">
        <v>13407159</v>
      </c>
      <c r="H6" s="6">
        <v>19545540</v>
      </c>
      <c r="I6" s="6">
        <v>26784172</v>
      </c>
      <c r="J6" s="6">
        <v>5852043</v>
      </c>
      <c r="K6" s="6">
        <v>10799946</v>
      </c>
      <c r="L6" s="6">
        <v>21612854</v>
      </c>
      <c r="M6" s="3"/>
      <c r="N6" s="3"/>
      <c r="O6" s="23" t="s">
        <v>5</v>
      </c>
      <c r="P6" s="24">
        <v>9019465</v>
      </c>
      <c r="Q6" s="25">
        <f t="shared" si="3"/>
        <v>7659830</v>
      </c>
      <c r="R6" s="25">
        <f t="shared" si="0"/>
        <v>7578298</v>
      </c>
      <c r="S6" s="26">
        <f t="shared" si="0"/>
        <v>-3353925</v>
      </c>
      <c r="T6" s="24">
        <v>6243174</v>
      </c>
      <c r="U6" s="25">
        <f t="shared" si="4"/>
        <v>7163985</v>
      </c>
      <c r="V6" s="25">
        <f t="shared" si="1"/>
        <v>6138381</v>
      </c>
      <c r="W6" s="26">
        <f t="shared" si="2"/>
        <v>7238632</v>
      </c>
      <c r="X6" s="24">
        <v>5852043</v>
      </c>
      <c r="Y6" s="25">
        <f t="shared" si="2"/>
        <v>4947903</v>
      </c>
      <c r="Z6" s="25">
        <f t="shared" si="2"/>
        <v>10812908</v>
      </c>
      <c r="AA6" s="3"/>
    </row>
    <row r="7" spans="1:27" x14ac:dyDescent="0.3">
      <c r="A7" s="5" t="s">
        <v>6</v>
      </c>
      <c r="B7" s="6">
        <v>498372715</v>
      </c>
      <c r="C7" s="6">
        <v>509303518</v>
      </c>
      <c r="D7" s="6">
        <v>524289297</v>
      </c>
      <c r="E7" s="6">
        <v>258436997</v>
      </c>
      <c r="F7" s="6">
        <v>280436274</v>
      </c>
      <c r="G7" s="6">
        <v>294781627</v>
      </c>
      <c r="H7" s="6">
        <v>284407979</v>
      </c>
      <c r="I7" s="6">
        <v>270559343</v>
      </c>
      <c r="J7" s="6">
        <v>299284167</v>
      </c>
      <c r="K7" s="6">
        <v>309414683</v>
      </c>
      <c r="L7" s="6">
        <v>293652474</v>
      </c>
      <c r="M7" s="3"/>
      <c r="N7" s="3"/>
      <c r="O7" s="27" t="s">
        <v>6</v>
      </c>
      <c r="P7" s="28">
        <v>498372715</v>
      </c>
      <c r="Q7" s="29">
        <v>509303518</v>
      </c>
      <c r="R7" s="29">
        <v>524289297</v>
      </c>
      <c r="S7" s="30">
        <v>258436997</v>
      </c>
      <c r="T7" s="28">
        <v>280436274</v>
      </c>
      <c r="U7" s="29">
        <v>294781627</v>
      </c>
      <c r="V7" s="29">
        <v>284407979</v>
      </c>
      <c r="W7" s="30">
        <v>270559343</v>
      </c>
      <c r="X7" s="28">
        <v>299284167</v>
      </c>
      <c r="Y7" s="29">
        <v>309414683</v>
      </c>
      <c r="Z7" s="29">
        <v>293652474</v>
      </c>
      <c r="AA7" s="3"/>
    </row>
    <row r="8" spans="1:27" x14ac:dyDescent="0.3">
      <c r="A8" s="7" t="s">
        <v>7</v>
      </c>
      <c r="B8" s="8">
        <v>210219412</v>
      </c>
      <c r="C8" s="8">
        <v>151273754</v>
      </c>
      <c r="D8" s="8">
        <v>216986593</v>
      </c>
      <c r="E8" s="8">
        <v>192453593</v>
      </c>
      <c r="F8" s="8">
        <v>222819328</v>
      </c>
      <c r="G8" s="8">
        <v>229870272</v>
      </c>
      <c r="H8" s="8">
        <v>227705565</v>
      </c>
      <c r="I8" s="8">
        <v>143446484</v>
      </c>
      <c r="J8" s="8">
        <v>233318908</v>
      </c>
      <c r="K8" s="8">
        <v>255229871</v>
      </c>
      <c r="L8" s="8">
        <v>221102205</v>
      </c>
      <c r="M8" s="3"/>
      <c r="N8" s="3"/>
      <c r="O8" s="31" t="s">
        <v>7</v>
      </c>
      <c r="P8" s="32">
        <v>210219412</v>
      </c>
      <c r="Q8" s="33">
        <v>151273754</v>
      </c>
      <c r="R8" s="33">
        <v>216986593</v>
      </c>
      <c r="S8" s="34">
        <v>192453593</v>
      </c>
      <c r="T8" s="32">
        <v>222819328</v>
      </c>
      <c r="U8" s="33">
        <v>229870272</v>
      </c>
      <c r="V8" s="33">
        <v>227705565</v>
      </c>
      <c r="W8" s="34">
        <v>143446484</v>
      </c>
      <c r="X8" s="32">
        <v>233318908</v>
      </c>
      <c r="Y8" s="33">
        <v>255229871</v>
      </c>
      <c r="Z8" s="33">
        <v>221102205</v>
      </c>
      <c r="AA8" s="3"/>
    </row>
    <row r="9" spans="1:27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5" t="s">
        <v>47</v>
      </c>
      <c r="P9" s="36"/>
      <c r="Q9" s="37"/>
      <c r="R9" s="37"/>
      <c r="S9" s="38"/>
      <c r="T9" s="39">
        <f>(T3-P3)/P3*100</f>
        <v>-7.1896210757779189</v>
      </c>
      <c r="U9" s="40">
        <f t="shared" ref="U9:Z9" si="5">(U3-Q3)/Q3*100</f>
        <v>-5.6554195564129346</v>
      </c>
      <c r="V9" s="40">
        <f t="shared" si="5"/>
        <v>15.505664226729513</v>
      </c>
      <c r="W9" s="41">
        <f t="shared" si="5"/>
        <v>4.1279918815934025</v>
      </c>
      <c r="X9" s="39">
        <f t="shared" si="5"/>
        <v>4.413302085527377</v>
      </c>
      <c r="Y9" s="40">
        <f t="shared" si="5"/>
        <v>5.8879326200080575</v>
      </c>
      <c r="Z9" s="40">
        <f t="shared" si="5"/>
        <v>-0.75115996630330073</v>
      </c>
      <c r="AA9" s="3"/>
    </row>
    <row r="10" spans="1:27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2" t="s">
        <v>48</v>
      </c>
      <c r="P10" s="43">
        <f>P5/P3*100</f>
        <v>7.0881167043026121</v>
      </c>
      <c r="Q10" s="44">
        <f t="shared" ref="Q10:Z10" si="6">Q5/Q3*100</f>
        <v>6.1836071547673788</v>
      </c>
      <c r="R10" s="44">
        <f t="shared" si="6"/>
        <v>6.356453395575258</v>
      </c>
      <c r="S10" s="45">
        <f t="shared" si="6"/>
        <v>5.8747845169239188</v>
      </c>
      <c r="T10" s="43">
        <f t="shared" si="6"/>
        <v>6.1378997260411694</v>
      </c>
      <c r="U10" s="44">
        <f t="shared" si="6"/>
        <v>6.0051510266888917</v>
      </c>
      <c r="V10" s="44">
        <f t="shared" si="6"/>
        <v>5.8876046580705248</v>
      </c>
      <c r="W10" s="45">
        <f t="shared" si="6"/>
        <v>5.9037651431810332</v>
      </c>
      <c r="X10" s="43">
        <f t="shared" si="6"/>
        <v>7.4820402090218607</v>
      </c>
      <c r="Y10" s="44">
        <f t="shared" si="6"/>
        <v>5.246887307731499</v>
      </c>
      <c r="Z10" s="44">
        <f t="shared" si="6"/>
        <v>7.8005459259323144</v>
      </c>
      <c r="AA10" s="3"/>
    </row>
    <row r="11" spans="1:27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3">
      <c r="A12" s="1" t="s">
        <v>39</v>
      </c>
      <c r="B12" s="2" t="s">
        <v>28</v>
      </c>
      <c r="C12" s="2" t="s">
        <v>29</v>
      </c>
      <c r="D12" s="2" t="s">
        <v>30</v>
      </c>
      <c r="E12" s="2" t="s">
        <v>31</v>
      </c>
      <c r="F12" s="2" t="s">
        <v>32</v>
      </c>
      <c r="G12" s="2" t="s">
        <v>33</v>
      </c>
      <c r="H12" s="2" t="s">
        <v>34</v>
      </c>
      <c r="I12" s="2" t="s">
        <v>35</v>
      </c>
      <c r="J12" s="2" t="s">
        <v>36</v>
      </c>
      <c r="K12" s="2" t="s">
        <v>37</v>
      </c>
      <c r="L12" s="2" t="s">
        <v>38</v>
      </c>
      <c r="M12" s="3"/>
      <c r="N12" s="3"/>
      <c r="O12" s="18" t="s">
        <v>39</v>
      </c>
      <c r="P12" s="15" t="s">
        <v>28</v>
      </c>
      <c r="Q12" s="16" t="s">
        <v>29</v>
      </c>
      <c r="R12" s="16" t="s">
        <v>30</v>
      </c>
      <c r="S12" s="17" t="s">
        <v>31</v>
      </c>
      <c r="T12" s="15" t="s">
        <v>32</v>
      </c>
      <c r="U12" s="16" t="s">
        <v>33</v>
      </c>
      <c r="V12" s="16" t="s">
        <v>34</v>
      </c>
      <c r="W12" s="17" t="s">
        <v>35</v>
      </c>
      <c r="X12" s="15" t="s">
        <v>36</v>
      </c>
      <c r="Y12" s="16" t="s">
        <v>37</v>
      </c>
      <c r="Z12" s="16" t="s">
        <v>38</v>
      </c>
      <c r="AA12" s="3"/>
    </row>
    <row r="13" spans="1:27" x14ac:dyDescent="0.3">
      <c r="A13" s="5" t="s">
        <v>1</v>
      </c>
      <c r="B13" s="6">
        <v>71086540</v>
      </c>
      <c r="C13" s="6">
        <v>136257171</v>
      </c>
      <c r="D13" s="6">
        <v>200603596</v>
      </c>
      <c r="E13" s="6">
        <v>355673256</v>
      </c>
      <c r="F13" s="6">
        <v>62583214</v>
      </c>
      <c r="G13" s="6">
        <v>125584690</v>
      </c>
      <c r="H13" s="6">
        <v>185700917</v>
      </c>
      <c r="I13" s="6">
        <v>247498280</v>
      </c>
      <c r="J13" s="6">
        <v>58259515</v>
      </c>
      <c r="K13" s="6">
        <v>116932855</v>
      </c>
      <c r="L13" s="6">
        <v>178131334</v>
      </c>
      <c r="M13" s="3"/>
      <c r="N13" s="3"/>
      <c r="O13" s="19" t="s">
        <v>1</v>
      </c>
      <c r="P13" s="20">
        <v>71086540</v>
      </c>
      <c r="Q13" s="21">
        <f>C13-B13</f>
        <v>65170631</v>
      </c>
      <c r="R13" s="21">
        <f t="shared" ref="R13:S16" si="7">D13-C13</f>
        <v>64346425</v>
      </c>
      <c r="S13" s="22">
        <f t="shared" si="7"/>
        <v>155069660</v>
      </c>
      <c r="T13" s="20">
        <v>62583214</v>
      </c>
      <c r="U13" s="21">
        <f>G13-F13</f>
        <v>63001476</v>
      </c>
      <c r="V13" s="21">
        <f t="shared" ref="V13:V16" si="8">H13-G13</f>
        <v>60116227</v>
      </c>
      <c r="W13" s="22">
        <f t="shared" ref="W13:W16" si="9">I13-H13</f>
        <v>61797363</v>
      </c>
      <c r="X13" s="20">
        <v>58259515</v>
      </c>
      <c r="Y13" s="21">
        <f t="shared" ref="Y13:Y16" si="10">K13-J13</f>
        <v>58673340</v>
      </c>
      <c r="Z13" s="21">
        <f t="shared" ref="Z13:Z16" si="11">L13-K13</f>
        <v>61198479</v>
      </c>
      <c r="AA13" s="3"/>
    </row>
    <row r="14" spans="1:27" x14ac:dyDescent="0.3">
      <c r="A14" s="5" t="s">
        <v>3</v>
      </c>
      <c r="B14" s="6">
        <v>1457374</v>
      </c>
      <c r="C14" s="6">
        <v>2340640</v>
      </c>
      <c r="D14" s="6">
        <v>3776894</v>
      </c>
      <c r="E14" s="6">
        <v>5286364</v>
      </c>
      <c r="F14" s="6">
        <v>1391344</v>
      </c>
      <c r="G14" s="6">
        <v>2744902</v>
      </c>
      <c r="H14" s="6">
        <v>3953118</v>
      </c>
      <c r="I14" s="6">
        <v>5129324</v>
      </c>
      <c r="J14" s="6">
        <v>1155541</v>
      </c>
      <c r="K14" s="6">
        <v>2530846</v>
      </c>
      <c r="L14" s="6">
        <v>3416265</v>
      </c>
      <c r="M14" s="3"/>
      <c r="N14" s="3"/>
      <c r="O14" s="23" t="s">
        <v>3</v>
      </c>
      <c r="P14" s="24">
        <v>1457374</v>
      </c>
      <c r="Q14" s="25">
        <f t="shared" ref="Q14:Q16" si="12">C14-B14</f>
        <v>883266</v>
      </c>
      <c r="R14" s="25">
        <f t="shared" si="7"/>
        <v>1436254</v>
      </c>
      <c r="S14" s="26">
        <f t="shared" si="7"/>
        <v>1509470</v>
      </c>
      <c r="T14" s="24">
        <v>1391344</v>
      </c>
      <c r="U14" s="25">
        <f t="shared" ref="U14:U16" si="13">G14-F14</f>
        <v>1353558</v>
      </c>
      <c r="V14" s="25">
        <f t="shared" si="8"/>
        <v>1208216</v>
      </c>
      <c r="W14" s="26">
        <f t="shared" si="9"/>
        <v>1176206</v>
      </c>
      <c r="X14" s="24">
        <v>1155541</v>
      </c>
      <c r="Y14" s="25">
        <f t="shared" si="10"/>
        <v>1375305</v>
      </c>
      <c r="Z14" s="25">
        <f t="shared" si="11"/>
        <v>885419</v>
      </c>
      <c r="AA14" s="3"/>
    </row>
    <row r="15" spans="1:27" x14ac:dyDescent="0.3">
      <c r="A15" s="5" t="s">
        <v>4</v>
      </c>
      <c r="B15" s="6">
        <v>-1262393</v>
      </c>
      <c r="C15" s="6">
        <v>-4074292</v>
      </c>
      <c r="D15" s="6">
        <v>-8388239</v>
      </c>
      <c r="E15" s="6">
        <v>-12405329</v>
      </c>
      <c r="F15" s="6">
        <v>-3576653</v>
      </c>
      <c r="G15" s="6">
        <v>-7734409</v>
      </c>
      <c r="H15" s="6">
        <v>-9394612</v>
      </c>
      <c r="I15" s="6">
        <v>-10815364</v>
      </c>
      <c r="J15" s="6">
        <v>-1674637</v>
      </c>
      <c r="K15" s="6">
        <v>-5212830</v>
      </c>
      <c r="L15" s="6">
        <v>-4814011</v>
      </c>
      <c r="M15" s="3"/>
      <c r="N15" s="3"/>
      <c r="O15" s="23" t="s">
        <v>4</v>
      </c>
      <c r="P15" s="24">
        <v>-1262393</v>
      </c>
      <c r="Q15" s="25">
        <f t="shared" si="12"/>
        <v>-2811899</v>
      </c>
      <c r="R15" s="25">
        <f t="shared" si="7"/>
        <v>-4313947</v>
      </c>
      <c r="S15" s="26">
        <f t="shared" si="7"/>
        <v>-4017090</v>
      </c>
      <c r="T15" s="24">
        <v>-3576653</v>
      </c>
      <c r="U15" s="25">
        <f t="shared" si="13"/>
        <v>-4157756</v>
      </c>
      <c r="V15" s="25">
        <f t="shared" si="8"/>
        <v>-1660203</v>
      </c>
      <c r="W15" s="26">
        <f t="shared" si="9"/>
        <v>-1420752</v>
      </c>
      <c r="X15" s="24">
        <v>-1674637</v>
      </c>
      <c r="Y15" s="25">
        <f t="shared" si="10"/>
        <v>-3538193</v>
      </c>
      <c r="Z15" s="25">
        <f t="shared" si="11"/>
        <v>398819</v>
      </c>
      <c r="AA15" s="3"/>
    </row>
    <row r="16" spans="1:27" x14ac:dyDescent="0.3">
      <c r="A16" s="5" t="s">
        <v>5</v>
      </c>
      <c r="B16" s="6">
        <v>-2234527</v>
      </c>
      <c r="C16" s="6">
        <v>-7074603</v>
      </c>
      <c r="D16" s="6">
        <v>-11717566</v>
      </c>
      <c r="E16" s="6">
        <v>-16568700</v>
      </c>
      <c r="F16" s="6">
        <v>-5903390</v>
      </c>
      <c r="G16" s="6">
        <v>-9112375</v>
      </c>
      <c r="H16" s="6">
        <v>-13333166</v>
      </c>
      <c r="I16" s="6">
        <v>-13764779</v>
      </c>
      <c r="J16" s="6">
        <v>-4663065</v>
      </c>
      <c r="K16" s="6">
        <v>-5952946</v>
      </c>
      <c r="L16" s="6">
        <v>-9297763</v>
      </c>
      <c r="M16" s="3"/>
      <c r="N16" s="3"/>
      <c r="O16" s="23" t="s">
        <v>5</v>
      </c>
      <c r="P16" s="24">
        <v>-2234527</v>
      </c>
      <c r="Q16" s="25">
        <f t="shared" si="12"/>
        <v>-4840076</v>
      </c>
      <c r="R16" s="25">
        <f t="shared" si="7"/>
        <v>-4642963</v>
      </c>
      <c r="S16" s="26">
        <f t="shared" si="7"/>
        <v>-4851134</v>
      </c>
      <c r="T16" s="24">
        <v>-5903390</v>
      </c>
      <c r="U16" s="25">
        <f t="shared" si="13"/>
        <v>-3208985</v>
      </c>
      <c r="V16" s="25">
        <f t="shared" si="8"/>
        <v>-4220791</v>
      </c>
      <c r="W16" s="26">
        <f t="shared" si="9"/>
        <v>-431613</v>
      </c>
      <c r="X16" s="24">
        <v>-4663065</v>
      </c>
      <c r="Y16" s="25">
        <f t="shared" si="10"/>
        <v>-1289881</v>
      </c>
      <c r="Z16" s="25">
        <f t="shared" si="11"/>
        <v>-3344817</v>
      </c>
      <c r="AA16" s="3"/>
    </row>
    <row r="17" spans="1:27" x14ac:dyDescent="0.3">
      <c r="A17" s="5" t="s">
        <v>6</v>
      </c>
      <c r="B17" s="6">
        <v>268866200</v>
      </c>
      <c r="C17" s="6">
        <v>279145498</v>
      </c>
      <c r="D17" s="6">
        <v>289770572</v>
      </c>
      <c r="E17" s="6">
        <v>407238799</v>
      </c>
      <c r="F17" s="6">
        <v>399431230</v>
      </c>
      <c r="G17" s="6">
        <v>397730377</v>
      </c>
      <c r="H17" s="6">
        <v>406255558</v>
      </c>
      <c r="I17" s="6">
        <v>403556900</v>
      </c>
      <c r="J17" s="6">
        <v>389905860</v>
      </c>
      <c r="K17" s="6">
        <v>382461009</v>
      </c>
      <c r="L17" s="6">
        <v>402719083</v>
      </c>
      <c r="M17" s="3"/>
      <c r="N17" s="3"/>
      <c r="O17" s="27" t="s">
        <v>6</v>
      </c>
      <c r="P17" s="28">
        <v>268866200</v>
      </c>
      <c r="Q17" s="29">
        <v>279145498</v>
      </c>
      <c r="R17" s="29">
        <v>289770572</v>
      </c>
      <c r="S17" s="30">
        <v>407238799</v>
      </c>
      <c r="T17" s="28">
        <v>399431230</v>
      </c>
      <c r="U17" s="29">
        <v>397730377</v>
      </c>
      <c r="V17" s="29">
        <v>406255558</v>
      </c>
      <c r="W17" s="30">
        <v>403556900</v>
      </c>
      <c r="X17" s="28">
        <v>389905860</v>
      </c>
      <c r="Y17" s="29">
        <v>382461009</v>
      </c>
      <c r="Z17" s="29">
        <v>402719083</v>
      </c>
      <c r="AA17" s="3"/>
    </row>
    <row r="18" spans="1:27" x14ac:dyDescent="0.3">
      <c r="A18" s="7" t="s">
        <v>7</v>
      </c>
      <c r="B18" s="8">
        <v>260054294</v>
      </c>
      <c r="C18" s="8">
        <v>169932381</v>
      </c>
      <c r="D18" s="8">
        <v>282806705</v>
      </c>
      <c r="E18" s="8">
        <v>275218747</v>
      </c>
      <c r="F18" s="8">
        <v>239504967</v>
      </c>
      <c r="G18" s="8">
        <v>253572048</v>
      </c>
      <c r="H18" s="8">
        <v>268019513</v>
      </c>
      <c r="I18" s="8">
        <v>254170452</v>
      </c>
      <c r="J18" s="8">
        <v>248949915</v>
      </c>
      <c r="K18" s="8">
        <v>241789365</v>
      </c>
      <c r="L18" s="8">
        <v>262566463</v>
      </c>
      <c r="M18" s="3"/>
      <c r="N18" s="3"/>
      <c r="O18" s="31" t="s">
        <v>7</v>
      </c>
      <c r="P18" s="32">
        <v>260054294</v>
      </c>
      <c r="Q18" s="33">
        <v>169932381</v>
      </c>
      <c r="R18" s="33">
        <v>282806705</v>
      </c>
      <c r="S18" s="34">
        <v>275218747</v>
      </c>
      <c r="T18" s="32">
        <v>239504967</v>
      </c>
      <c r="U18" s="33">
        <v>253572048</v>
      </c>
      <c r="V18" s="33">
        <v>268019513</v>
      </c>
      <c r="W18" s="34">
        <v>254170452</v>
      </c>
      <c r="X18" s="32">
        <v>248949915</v>
      </c>
      <c r="Y18" s="33">
        <v>241789365</v>
      </c>
      <c r="Z18" s="33">
        <v>262566463</v>
      </c>
      <c r="AA18" s="3"/>
    </row>
    <row r="19" spans="1:27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5" t="s">
        <v>47</v>
      </c>
      <c r="P19" s="36"/>
      <c r="Q19" s="37"/>
      <c r="R19" s="37"/>
      <c r="S19" s="38"/>
      <c r="T19" s="39">
        <f>(T13-P13)/P13*100</f>
        <v>-11.961935409994636</v>
      </c>
      <c r="U19" s="40">
        <f t="shared" ref="U19" si="14">(U13-Q13)/Q13*100</f>
        <v>-3.3284241179128675</v>
      </c>
      <c r="V19" s="40">
        <f t="shared" ref="V19" si="15">(V13-R13)/R13*100</f>
        <v>-6.5740994934839039</v>
      </c>
      <c r="W19" s="41">
        <f t="shared" ref="W19" si="16">(W13-S13)/S13*100</f>
        <v>-60.148643519306098</v>
      </c>
      <c r="X19" s="39">
        <f t="shared" ref="X19" si="17">(X13-T13)/T13*100</f>
        <v>-6.9087199644300785</v>
      </c>
      <c r="Y19" s="40">
        <f t="shared" ref="Y19" si="18">(Y13-U13)/U13*100</f>
        <v>-6.8698961910035248</v>
      </c>
      <c r="Z19" s="40">
        <f t="shared" ref="Z19" si="19">(Z13-V13)/V13*100</f>
        <v>1.8002660080447164</v>
      </c>
      <c r="AA19" s="3"/>
    </row>
    <row r="20" spans="1:27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42" t="s">
        <v>48</v>
      </c>
      <c r="P20" s="43">
        <f>P15/P13*100</f>
        <v>-1.7758537692226968</v>
      </c>
      <c r="Q20" s="44">
        <f t="shared" ref="Q20:Z20" si="20">Q15/Q13*100</f>
        <v>-4.3146720491320698</v>
      </c>
      <c r="R20" s="44">
        <f t="shared" si="20"/>
        <v>-6.7042528003692512</v>
      </c>
      <c r="S20" s="45">
        <f t="shared" si="20"/>
        <v>-2.5905067438723992</v>
      </c>
      <c r="T20" s="43">
        <f t="shared" si="20"/>
        <v>-5.7150356643556206</v>
      </c>
      <c r="U20" s="44">
        <f t="shared" si="20"/>
        <v>-6.5994580825376223</v>
      </c>
      <c r="V20" s="44">
        <f t="shared" si="20"/>
        <v>-2.7616553513912305</v>
      </c>
      <c r="W20" s="45">
        <f t="shared" si="20"/>
        <v>-2.2990495565320481</v>
      </c>
      <c r="X20" s="43">
        <f t="shared" si="20"/>
        <v>-2.8744437711161859</v>
      </c>
      <c r="Y20" s="44">
        <f t="shared" si="20"/>
        <v>-6.030324846003313</v>
      </c>
      <c r="Z20" s="44">
        <f t="shared" si="20"/>
        <v>0.65168122887498559</v>
      </c>
      <c r="AA20" s="3"/>
    </row>
    <row r="21" spans="1:27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3">
      <c r="A22" s="1" t="s">
        <v>41</v>
      </c>
      <c r="B22" s="2" t="s">
        <v>28</v>
      </c>
      <c r="C22" s="2" t="s">
        <v>29</v>
      </c>
      <c r="D22" s="2" t="s">
        <v>30</v>
      </c>
      <c r="E22" s="2" t="s">
        <v>31</v>
      </c>
      <c r="F22" s="2" t="s">
        <v>32</v>
      </c>
      <c r="G22" s="2" t="s">
        <v>33</v>
      </c>
      <c r="H22" s="2" t="s">
        <v>34</v>
      </c>
      <c r="I22" s="2" t="s">
        <v>35</v>
      </c>
      <c r="J22" s="2" t="s">
        <v>36</v>
      </c>
      <c r="K22" s="2" t="s">
        <v>37</v>
      </c>
      <c r="L22" s="2" t="s">
        <v>38</v>
      </c>
      <c r="M22" s="3"/>
      <c r="N22" s="3"/>
      <c r="O22" s="18" t="s">
        <v>41</v>
      </c>
      <c r="P22" s="15" t="s">
        <v>28</v>
      </c>
      <c r="Q22" s="16" t="s">
        <v>29</v>
      </c>
      <c r="R22" s="16" t="s">
        <v>30</v>
      </c>
      <c r="S22" s="17" t="s">
        <v>31</v>
      </c>
      <c r="T22" s="15" t="s">
        <v>32</v>
      </c>
      <c r="U22" s="16" t="s">
        <v>33</v>
      </c>
      <c r="V22" s="16" t="s">
        <v>34</v>
      </c>
      <c r="W22" s="17" t="s">
        <v>35</v>
      </c>
      <c r="X22" s="15" t="s">
        <v>36</v>
      </c>
      <c r="Y22" s="16" t="s">
        <v>37</v>
      </c>
      <c r="Z22" s="16" t="s">
        <v>38</v>
      </c>
      <c r="AA22" s="3"/>
    </row>
    <row r="23" spans="1:27" x14ac:dyDescent="0.3">
      <c r="A23" s="5" t="s">
        <v>1</v>
      </c>
      <c r="B23" s="6">
        <v>79604091</v>
      </c>
      <c r="C23" s="6">
        <v>155549953</v>
      </c>
      <c r="D23" s="6">
        <v>239703329</v>
      </c>
      <c r="E23" s="6">
        <v>245602380</v>
      </c>
      <c r="F23" s="6">
        <v>78457877</v>
      </c>
      <c r="G23" s="6">
        <v>163895198</v>
      </c>
      <c r="H23" s="6">
        <v>259971341</v>
      </c>
      <c r="I23" s="6">
        <v>344134971</v>
      </c>
      <c r="J23" s="6">
        <v>82837540</v>
      </c>
      <c r="K23" s="6">
        <v>172284196</v>
      </c>
      <c r="L23" s="6">
        <v>266791398</v>
      </c>
      <c r="M23" s="3"/>
      <c r="N23" s="3"/>
      <c r="O23" s="19" t="s">
        <v>1</v>
      </c>
      <c r="P23" s="20">
        <v>79604091</v>
      </c>
      <c r="Q23" s="21">
        <f>C23-B23</f>
        <v>75945862</v>
      </c>
      <c r="R23" s="21">
        <f t="shared" ref="R23:S23" si="21">D23-C23</f>
        <v>84153376</v>
      </c>
      <c r="S23" s="22">
        <f t="shared" si="21"/>
        <v>5899051</v>
      </c>
      <c r="T23" s="20">
        <v>78457877</v>
      </c>
      <c r="U23" s="21">
        <f>G23-F23</f>
        <v>85437321</v>
      </c>
      <c r="V23" s="21">
        <f t="shared" ref="V23:V26" si="22">H23-G23</f>
        <v>96076143</v>
      </c>
      <c r="W23" s="22">
        <f t="shared" ref="W23:W26" si="23">I23-H23</f>
        <v>84163630</v>
      </c>
      <c r="X23" s="20">
        <v>82837540</v>
      </c>
      <c r="Y23" s="21">
        <f t="shared" ref="Y23:Y26" si="24">K23-J23</f>
        <v>89446656</v>
      </c>
      <c r="Z23" s="21">
        <f t="shared" ref="Z23:Z26" si="25">L23-K23</f>
        <v>94507202</v>
      </c>
      <c r="AA23" s="3"/>
    </row>
    <row r="24" spans="1:27" x14ac:dyDescent="0.3">
      <c r="A24" s="5" t="s">
        <v>3</v>
      </c>
      <c r="B24" s="6">
        <v>92695</v>
      </c>
      <c r="C24" s="6">
        <v>256344</v>
      </c>
      <c r="D24" s="6">
        <v>389710</v>
      </c>
      <c r="E24" s="6">
        <v>463021</v>
      </c>
      <c r="F24" s="6">
        <v>149699</v>
      </c>
      <c r="G24" s="6">
        <v>235787</v>
      </c>
      <c r="H24" s="6">
        <v>426286</v>
      </c>
      <c r="I24" s="6">
        <v>490679</v>
      </c>
      <c r="J24" s="6">
        <v>87986</v>
      </c>
      <c r="K24" s="6">
        <v>1691023</v>
      </c>
      <c r="L24" s="6">
        <v>216322</v>
      </c>
      <c r="M24" s="3"/>
      <c r="N24" s="3"/>
      <c r="O24" s="23" t="s">
        <v>3</v>
      </c>
      <c r="P24" s="24">
        <v>92695</v>
      </c>
      <c r="Q24" s="25">
        <f t="shared" ref="Q24:Q26" si="26">C24-B24</f>
        <v>163649</v>
      </c>
      <c r="R24" s="25">
        <f t="shared" ref="R24:R26" si="27">D24-C24</f>
        <v>133366</v>
      </c>
      <c r="S24" s="26">
        <f t="shared" ref="S24:S26" si="28">E24-D24</f>
        <v>73311</v>
      </c>
      <c r="T24" s="24">
        <v>149699</v>
      </c>
      <c r="U24" s="25">
        <f t="shared" ref="U24:U26" si="29">G24-F24</f>
        <v>86088</v>
      </c>
      <c r="V24" s="25">
        <f t="shared" si="22"/>
        <v>190499</v>
      </c>
      <c r="W24" s="26">
        <f t="shared" si="23"/>
        <v>64393</v>
      </c>
      <c r="X24" s="24">
        <v>87986</v>
      </c>
      <c r="Y24" s="25">
        <f t="shared" si="24"/>
        <v>1603037</v>
      </c>
      <c r="Z24" s="25">
        <f t="shared" si="25"/>
        <v>-1474701</v>
      </c>
      <c r="AA24" s="3"/>
    </row>
    <row r="25" spans="1:27" x14ac:dyDescent="0.3">
      <c r="A25" s="5" t="s">
        <v>4</v>
      </c>
      <c r="B25" s="6">
        <v>2719052</v>
      </c>
      <c r="C25" s="6">
        <v>4773522</v>
      </c>
      <c r="D25" s="6">
        <v>6018258</v>
      </c>
      <c r="E25" s="6">
        <v>5282330</v>
      </c>
      <c r="F25" s="6">
        <v>-259696</v>
      </c>
      <c r="G25" s="6">
        <v>924288</v>
      </c>
      <c r="H25" s="6">
        <v>2693456</v>
      </c>
      <c r="I25" s="6">
        <v>1582085</v>
      </c>
      <c r="J25" s="6">
        <v>-177316</v>
      </c>
      <c r="K25" s="6">
        <v>518859</v>
      </c>
      <c r="L25" s="6">
        <v>842279</v>
      </c>
      <c r="M25" s="3"/>
      <c r="N25" s="3"/>
      <c r="O25" s="23" t="s">
        <v>4</v>
      </c>
      <c r="P25" s="24">
        <v>2719052</v>
      </c>
      <c r="Q25" s="25">
        <f t="shared" si="26"/>
        <v>2054470</v>
      </c>
      <c r="R25" s="25">
        <f t="shared" si="27"/>
        <v>1244736</v>
      </c>
      <c r="S25" s="26">
        <f t="shared" si="28"/>
        <v>-735928</v>
      </c>
      <c r="T25" s="24">
        <v>-259696</v>
      </c>
      <c r="U25" s="25">
        <f t="shared" si="29"/>
        <v>1183984</v>
      </c>
      <c r="V25" s="25">
        <f t="shared" si="22"/>
        <v>1769168</v>
      </c>
      <c r="W25" s="26">
        <f t="shared" si="23"/>
        <v>-1111371</v>
      </c>
      <c r="X25" s="24">
        <v>-177316</v>
      </c>
      <c r="Y25" s="25">
        <f t="shared" si="24"/>
        <v>696175</v>
      </c>
      <c r="Z25" s="25">
        <f t="shared" si="25"/>
        <v>323420</v>
      </c>
      <c r="AA25" s="3"/>
    </row>
    <row r="26" spans="1:27" x14ac:dyDescent="0.3">
      <c r="A26" s="5" t="s">
        <v>5</v>
      </c>
      <c r="B26" s="6">
        <v>1733292</v>
      </c>
      <c r="C26" s="6">
        <v>3497525</v>
      </c>
      <c r="D26" s="6">
        <v>4126719</v>
      </c>
      <c r="E26" s="6">
        <v>4444794</v>
      </c>
      <c r="F26" s="6">
        <v>-678979</v>
      </c>
      <c r="G26" s="6">
        <v>122845</v>
      </c>
      <c r="H26" s="6">
        <v>1043197</v>
      </c>
      <c r="I26" s="6">
        <v>-2925267</v>
      </c>
      <c r="J26" s="6">
        <v>-790450</v>
      </c>
      <c r="K26" s="6">
        <v>-98662</v>
      </c>
      <c r="L26" s="6">
        <v>-740254</v>
      </c>
      <c r="M26" s="3"/>
      <c r="N26" s="3"/>
      <c r="O26" s="23" t="s">
        <v>5</v>
      </c>
      <c r="P26" s="24">
        <v>1733292</v>
      </c>
      <c r="Q26" s="25">
        <f t="shared" si="26"/>
        <v>1764233</v>
      </c>
      <c r="R26" s="25">
        <f t="shared" si="27"/>
        <v>629194</v>
      </c>
      <c r="S26" s="26">
        <f t="shared" si="28"/>
        <v>318075</v>
      </c>
      <c r="T26" s="24">
        <v>-678979</v>
      </c>
      <c r="U26" s="25">
        <f t="shared" si="29"/>
        <v>801824</v>
      </c>
      <c r="V26" s="25">
        <f t="shared" si="22"/>
        <v>920352</v>
      </c>
      <c r="W26" s="26">
        <f t="shared" si="23"/>
        <v>-3968464</v>
      </c>
      <c r="X26" s="24">
        <v>-790450</v>
      </c>
      <c r="Y26" s="25">
        <f t="shared" si="24"/>
        <v>691788</v>
      </c>
      <c r="Z26" s="25">
        <f t="shared" si="25"/>
        <v>-641592</v>
      </c>
      <c r="AA26" s="3"/>
    </row>
    <row r="27" spans="1:27" x14ac:dyDescent="0.3">
      <c r="A27" s="5" t="s">
        <v>6</v>
      </c>
      <c r="B27" s="6">
        <v>114599886</v>
      </c>
      <c r="C27" s="6">
        <v>117448433</v>
      </c>
      <c r="D27" s="6">
        <v>121124093</v>
      </c>
      <c r="E27" s="6">
        <v>214830446</v>
      </c>
      <c r="F27" s="6">
        <v>227851503</v>
      </c>
      <c r="G27" s="6">
        <v>241608678</v>
      </c>
      <c r="H27" s="6">
        <v>233085033</v>
      </c>
      <c r="I27" s="6">
        <v>231518389</v>
      </c>
      <c r="J27" s="6">
        <v>229213036</v>
      </c>
      <c r="K27" s="6">
        <v>233411313</v>
      </c>
      <c r="L27" s="6">
        <v>237098326</v>
      </c>
      <c r="M27" s="3"/>
      <c r="N27" s="3"/>
      <c r="O27" s="27" t="s">
        <v>6</v>
      </c>
      <c r="P27" s="28">
        <v>114599886</v>
      </c>
      <c r="Q27" s="29">
        <v>117448433</v>
      </c>
      <c r="R27" s="29">
        <v>121124093</v>
      </c>
      <c r="S27" s="30">
        <v>214830446</v>
      </c>
      <c r="T27" s="28">
        <v>227851503</v>
      </c>
      <c r="U27" s="29">
        <v>241608678</v>
      </c>
      <c r="V27" s="29">
        <v>233085033</v>
      </c>
      <c r="W27" s="30">
        <v>231518389</v>
      </c>
      <c r="X27" s="28">
        <v>229213036</v>
      </c>
      <c r="Y27" s="29">
        <v>233411313</v>
      </c>
      <c r="Z27" s="29">
        <v>237098326</v>
      </c>
      <c r="AA27" s="3"/>
    </row>
    <row r="28" spans="1:27" x14ac:dyDescent="0.3">
      <c r="A28" s="7" t="s">
        <v>7</v>
      </c>
      <c r="B28" s="8">
        <v>55397936</v>
      </c>
      <c r="C28" s="8">
        <v>38751477</v>
      </c>
      <c r="D28" s="8">
        <v>74682085</v>
      </c>
      <c r="E28" s="8">
        <v>66658955</v>
      </c>
      <c r="F28" s="8">
        <v>89572765</v>
      </c>
      <c r="G28" s="8">
        <v>85165924</v>
      </c>
      <c r="H28" s="8">
        <v>63337769</v>
      </c>
      <c r="I28" s="8">
        <v>148828583</v>
      </c>
      <c r="J28" s="8">
        <v>76223276</v>
      </c>
      <c r="K28" s="8">
        <v>68186393</v>
      </c>
      <c r="L28" s="8">
        <v>77819211</v>
      </c>
      <c r="M28" s="3"/>
      <c r="N28" s="3"/>
      <c r="O28" s="31" t="s">
        <v>7</v>
      </c>
      <c r="P28" s="32">
        <v>55397936</v>
      </c>
      <c r="Q28" s="33">
        <v>38751477</v>
      </c>
      <c r="R28" s="33">
        <v>74682085</v>
      </c>
      <c r="S28" s="34">
        <v>66658955</v>
      </c>
      <c r="T28" s="32">
        <v>89572765</v>
      </c>
      <c r="U28" s="33">
        <v>85165924</v>
      </c>
      <c r="V28" s="33">
        <v>63337769</v>
      </c>
      <c r="W28" s="34">
        <v>148828583</v>
      </c>
      <c r="X28" s="32">
        <v>76223276</v>
      </c>
      <c r="Y28" s="33">
        <v>68186393</v>
      </c>
      <c r="Z28" s="33">
        <v>77819211</v>
      </c>
      <c r="AA28" s="3"/>
    </row>
    <row r="29" spans="1:27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5" t="s">
        <v>47</v>
      </c>
      <c r="P29" s="36"/>
      <c r="Q29" s="37"/>
      <c r="R29" s="37"/>
      <c r="S29" s="38"/>
      <c r="T29" s="39">
        <f>(T23-P23)/P23*100</f>
        <v>-1.4398933341252524</v>
      </c>
      <c r="U29" s="40">
        <f t="shared" ref="U29" si="30">(U23-Q23)/Q23*100</f>
        <v>12.497664454713806</v>
      </c>
      <c r="V29" s="40">
        <f t="shared" ref="V29" si="31">(V23-R23)/R23*100</f>
        <v>14.16790100019279</v>
      </c>
      <c r="W29" s="41">
        <f t="shared" ref="W29" si="32">(W23-S23)/S23*100</f>
        <v>1326.7316895548115</v>
      </c>
      <c r="X29" s="39">
        <f t="shared" ref="X29" si="33">(X23-T23)/T23*100</f>
        <v>5.5821839278164509</v>
      </c>
      <c r="Y29" s="40">
        <f t="shared" ref="Y29" si="34">(Y23-U23)/U23*100</f>
        <v>4.6927208777999958</v>
      </c>
      <c r="Z29" s="40">
        <f t="shared" ref="Z29" si="35">(Z23-V23)/V23*100</f>
        <v>-1.6330183029932832</v>
      </c>
      <c r="AA29" s="3"/>
    </row>
    <row r="30" spans="1:27" x14ac:dyDescent="0.3">
      <c r="A30" s="3" t="s">
        <v>46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42" t="s">
        <v>48</v>
      </c>
      <c r="P30" s="43">
        <f>P25/P23*100</f>
        <v>3.4157189232900107</v>
      </c>
      <c r="Q30" s="44">
        <f t="shared" ref="Q30:Z30" si="36">Q25/Q23*100</f>
        <v>2.7051770114874722</v>
      </c>
      <c r="R30" s="44">
        <f t="shared" si="36"/>
        <v>1.4791278248896396</v>
      </c>
      <c r="S30" s="45">
        <f t="shared" si="36"/>
        <v>-12.475362562554555</v>
      </c>
      <c r="T30" s="43">
        <f t="shared" si="36"/>
        <v>-0.33100054440677762</v>
      </c>
      <c r="U30" s="44">
        <f t="shared" si="36"/>
        <v>1.3857925156618616</v>
      </c>
      <c r="V30" s="44">
        <f t="shared" si="36"/>
        <v>1.8414227973327364</v>
      </c>
      <c r="W30" s="45">
        <f t="shared" si="36"/>
        <v>-1.3204884342559846</v>
      </c>
      <c r="X30" s="43">
        <f t="shared" si="36"/>
        <v>-0.21405271088446132</v>
      </c>
      <c r="Y30" s="44">
        <f t="shared" si="36"/>
        <v>0.778313053983818</v>
      </c>
      <c r="Z30" s="44">
        <f t="shared" si="36"/>
        <v>0.34221730530124039</v>
      </c>
      <c r="AA30" s="3"/>
    </row>
    <row r="31" spans="1:27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3">
      <c r="A32" s="1" t="s">
        <v>42</v>
      </c>
      <c r="B32" s="2" t="s">
        <v>28</v>
      </c>
      <c r="C32" s="2" t="s">
        <v>29</v>
      </c>
      <c r="D32" s="2" t="s">
        <v>30</v>
      </c>
      <c r="E32" s="2" t="s">
        <v>31</v>
      </c>
      <c r="F32" s="2" t="s">
        <v>32</v>
      </c>
      <c r="G32" s="2" t="s">
        <v>33</v>
      </c>
      <c r="H32" s="2" t="s">
        <v>34</v>
      </c>
      <c r="I32" s="2" t="s">
        <v>35</v>
      </c>
      <c r="J32" s="2" t="s">
        <v>36</v>
      </c>
      <c r="K32" s="2" t="s">
        <v>37</v>
      </c>
      <c r="L32" s="2" t="s">
        <v>38</v>
      </c>
      <c r="M32" s="3"/>
      <c r="N32" s="3"/>
      <c r="O32" s="18" t="s">
        <v>42</v>
      </c>
      <c r="P32" s="15" t="s">
        <v>28</v>
      </c>
      <c r="Q32" s="16" t="s">
        <v>29</v>
      </c>
      <c r="R32" s="16" t="s">
        <v>30</v>
      </c>
      <c r="S32" s="17" t="s">
        <v>31</v>
      </c>
      <c r="T32" s="15" t="s">
        <v>32</v>
      </c>
      <c r="U32" s="16" t="s">
        <v>33</v>
      </c>
      <c r="V32" s="16" t="s">
        <v>34</v>
      </c>
      <c r="W32" s="17" t="s">
        <v>35</v>
      </c>
      <c r="X32" s="15" t="s">
        <v>36</v>
      </c>
      <c r="Y32" s="16" t="s">
        <v>37</v>
      </c>
      <c r="Z32" s="16" t="s">
        <v>38</v>
      </c>
      <c r="AA32" s="3"/>
    </row>
    <row r="33" spans="1:27" x14ac:dyDescent="0.3">
      <c r="A33" s="5" t="s">
        <v>1</v>
      </c>
      <c r="B33" s="6">
        <v>12626722</v>
      </c>
      <c r="C33" s="6">
        <v>30861677</v>
      </c>
      <c r="D33" s="6">
        <v>47396246</v>
      </c>
      <c r="E33" s="6">
        <v>63531166</v>
      </c>
      <c r="F33" s="6">
        <v>12225793</v>
      </c>
      <c r="G33" s="6">
        <v>30241149</v>
      </c>
      <c r="H33" s="6">
        <v>46269330</v>
      </c>
      <c r="I33" s="6">
        <v>60880269</v>
      </c>
      <c r="J33" s="6">
        <v>10352435</v>
      </c>
      <c r="K33" s="6">
        <v>26564666</v>
      </c>
      <c r="L33" s="6">
        <v>39994190</v>
      </c>
      <c r="M33" s="3"/>
      <c r="N33" s="3"/>
      <c r="O33" s="19" t="s">
        <v>1</v>
      </c>
      <c r="P33" s="20">
        <v>12626722</v>
      </c>
      <c r="Q33" s="21">
        <f>C33-B33</f>
        <v>18234955</v>
      </c>
      <c r="R33" s="21">
        <f t="shared" ref="R33:S33" si="37">D33-C33</f>
        <v>16534569</v>
      </c>
      <c r="S33" s="22">
        <f t="shared" si="37"/>
        <v>16134920</v>
      </c>
      <c r="T33" s="20">
        <v>12225793</v>
      </c>
      <c r="U33" s="21">
        <f>G33-F33</f>
        <v>18015356</v>
      </c>
      <c r="V33" s="21">
        <f t="shared" ref="V33:V36" si="38">H33-G33</f>
        <v>16028181</v>
      </c>
      <c r="W33" s="22">
        <f t="shared" ref="W33:W36" si="39">I33-H33</f>
        <v>14610939</v>
      </c>
      <c r="X33" s="20">
        <v>10352435</v>
      </c>
      <c r="Y33" s="21">
        <f t="shared" ref="Y33:Y36" si="40">K33-J33</f>
        <v>16212231</v>
      </c>
      <c r="Z33" s="21">
        <f t="shared" ref="Z33:Z36" si="41">L33-K33</f>
        <v>13429524</v>
      </c>
      <c r="AA33" s="3"/>
    </row>
    <row r="34" spans="1:27" x14ac:dyDescent="0.3">
      <c r="A34" s="5" t="s">
        <v>3</v>
      </c>
      <c r="B34" s="6">
        <v>1344580</v>
      </c>
      <c r="C34" s="6">
        <v>2681450</v>
      </c>
      <c r="D34" s="6">
        <v>3849913</v>
      </c>
      <c r="E34" s="6">
        <v>4967251</v>
      </c>
      <c r="F34" s="6">
        <v>1707519</v>
      </c>
      <c r="G34" s="6">
        <v>3546777</v>
      </c>
      <c r="H34" s="6">
        <v>4772094</v>
      </c>
      <c r="I34" s="6">
        <v>6961743</v>
      </c>
      <c r="J34" s="6">
        <v>1220345</v>
      </c>
      <c r="K34" s="6">
        <v>2677839</v>
      </c>
      <c r="L34" s="6">
        <v>4073737</v>
      </c>
      <c r="M34" s="3"/>
      <c r="N34" s="3"/>
      <c r="O34" s="23" t="s">
        <v>3</v>
      </c>
      <c r="P34" s="24">
        <v>1344580</v>
      </c>
      <c r="Q34" s="25">
        <f t="shared" ref="Q34:Q36" si="42">C34-B34</f>
        <v>1336870</v>
      </c>
      <c r="R34" s="25">
        <f t="shared" ref="R34:R36" si="43">D34-C34</f>
        <v>1168463</v>
      </c>
      <c r="S34" s="26">
        <f t="shared" ref="S34:S36" si="44">E34-D34</f>
        <v>1117338</v>
      </c>
      <c r="T34" s="24">
        <v>1707519</v>
      </c>
      <c r="U34" s="25">
        <f t="shared" ref="U34:U36" si="45">G34-F34</f>
        <v>1839258</v>
      </c>
      <c r="V34" s="25">
        <f t="shared" si="38"/>
        <v>1225317</v>
      </c>
      <c r="W34" s="26">
        <f t="shared" si="39"/>
        <v>2189649</v>
      </c>
      <c r="X34" s="24">
        <v>1220345</v>
      </c>
      <c r="Y34" s="25">
        <f t="shared" si="40"/>
        <v>1457494</v>
      </c>
      <c r="Z34" s="25">
        <f t="shared" si="41"/>
        <v>1395898</v>
      </c>
      <c r="AA34" s="3"/>
    </row>
    <row r="35" spans="1:27" x14ac:dyDescent="0.3">
      <c r="A35" s="5" t="s">
        <v>4</v>
      </c>
      <c r="B35" s="6">
        <v>-922491</v>
      </c>
      <c r="C35" s="6">
        <v>-242250</v>
      </c>
      <c r="D35" s="6">
        <v>592846</v>
      </c>
      <c r="E35" s="6">
        <v>1920342</v>
      </c>
      <c r="F35" s="6">
        <v>-1160514</v>
      </c>
      <c r="G35" s="6">
        <v>1084082</v>
      </c>
      <c r="H35" s="6">
        <v>3265183</v>
      </c>
      <c r="I35" s="6">
        <v>5141235</v>
      </c>
      <c r="J35" s="6">
        <v>-866984</v>
      </c>
      <c r="K35" s="6">
        <v>-11346</v>
      </c>
      <c r="L35" s="6">
        <v>3282238</v>
      </c>
      <c r="M35" s="3"/>
      <c r="N35" s="3"/>
      <c r="O35" s="23" t="s">
        <v>4</v>
      </c>
      <c r="P35" s="24">
        <v>-922491</v>
      </c>
      <c r="Q35" s="25">
        <f t="shared" si="42"/>
        <v>680241</v>
      </c>
      <c r="R35" s="25">
        <f t="shared" si="43"/>
        <v>835096</v>
      </c>
      <c r="S35" s="26">
        <f t="shared" si="44"/>
        <v>1327496</v>
      </c>
      <c r="T35" s="24">
        <v>-1160514</v>
      </c>
      <c r="U35" s="25">
        <f t="shared" si="45"/>
        <v>2244596</v>
      </c>
      <c r="V35" s="25">
        <f t="shared" si="38"/>
        <v>2181101</v>
      </c>
      <c r="W35" s="26">
        <f t="shared" si="39"/>
        <v>1876052</v>
      </c>
      <c r="X35" s="24">
        <v>-866984</v>
      </c>
      <c r="Y35" s="25">
        <f t="shared" si="40"/>
        <v>855638</v>
      </c>
      <c r="Z35" s="25">
        <f t="shared" si="41"/>
        <v>3293584</v>
      </c>
      <c r="AA35" s="3"/>
    </row>
    <row r="36" spans="1:27" x14ac:dyDescent="0.3">
      <c r="A36" s="5" t="s">
        <v>5</v>
      </c>
      <c r="B36" s="6">
        <v>-935875</v>
      </c>
      <c r="C36" s="6">
        <v>-995213</v>
      </c>
      <c r="D36" s="6">
        <v>-1032122</v>
      </c>
      <c r="E36" s="6">
        <v>-4312115</v>
      </c>
      <c r="F36" s="6">
        <v>-1439892</v>
      </c>
      <c r="G36" s="6">
        <v>-573209</v>
      </c>
      <c r="H36" s="6">
        <v>1792162</v>
      </c>
      <c r="I36" s="6">
        <v>4152445</v>
      </c>
      <c r="J36" s="6">
        <v>-629756</v>
      </c>
      <c r="K36" s="6">
        <v>222328</v>
      </c>
      <c r="L36" s="6">
        <v>704414</v>
      </c>
      <c r="M36" s="3"/>
      <c r="N36" s="3"/>
      <c r="O36" s="23" t="s">
        <v>5</v>
      </c>
      <c r="P36" s="24">
        <v>-935875</v>
      </c>
      <c r="Q36" s="25">
        <f t="shared" si="42"/>
        <v>-59338</v>
      </c>
      <c r="R36" s="25">
        <f t="shared" si="43"/>
        <v>-36909</v>
      </c>
      <c r="S36" s="26">
        <f t="shared" si="44"/>
        <v>-3279993</v>
      </c>
      <c r="T36" s="24">
        <v>-1439892</v>
      </c>
      <c r="U36" s="25">
        <f t="shared" si="45"/>
        <v>866683</v>
      </c>
      <c r="V36" s="25">
        <f t="shared" si="38"/>
        <v>2365371</v>
      </c>
      <c r="W36" s="26">
        <f t="shared" si="39"/>
        <v>2360283</v>
      </c>
      <c r="X36" s="24">
        <v>-629756</v>
      </c>
      <c r="Y36" s="25">
        <f t="shared" si="40"/>
        <v>852084</v>
      </c>
      <c r="Z36" s="25">
        <f t="shared" si="41"/>
        <v>482086</v>
      </c>
      <c r="AA36" s="3"/>
    </row>
    <row r="37" spans="1:27" x14ac:dyDescent="0.3">
      <c r="A37" s="5" t="s">
        <v>6</v>
      </c>
      <c r="B37" s="6">
        <v>488200543</v>
      </c>
      <c r="C37" s="6">
        <v>489525286</v>
      </c>
      <c r="D37" s="6">
        <v>486131289</v>
      </c>
      <c r="E37" s="6">
        <v>482464979</v>
      </c>
      <c r="F37" s="6">
        <v>468145693</v>
      </c>
      <c r="G37" s="6">
        <v>470879220</v>
      </c>
      <c r="H37" s="6">
        <v>470117869</v>
      </c>
      <c r="I37" s="6">
        <v>470788391</v>
      </c>
      <c r="J37" s="6">
        <v>465106282</v>
      </c>
      <c r="K37" s="6">
        <v>473119265</v>
      </c>
      <c r="L37" s="6">
        <v>467514138</v>
      </c>
      <c r="M37" s="3"/>
      <c r="N37" s="3"/>
      <c r="O37" s="27" t="s">
        <v>6</v>
      </c>
      <c r="P37" s="28">
        <v>488200543</v>
      </c>
      <c r="Q37" s="29">
        <v>489525286</v>
      </c>
      <c r="R37" s="29">
        <v>486131289</v>
      </c>
      <c r="S37" s="30">
        <v>482464979</v>
      </c>
      <c r="T37" s="28">
        <v>468145693</v>
      </c>
      <c r="U37" s="29">
        <v>470879220</v>
      </c>
      <c r="V37" s="29">
        <v>470117869</v>
      </c>
      <c r="W37" s="30">
        <v>470788391</v>
      </c>
      <c r="X37" s="28">
        <v>465106282</v>
      </c>
      <c r="Y37" s="29">
        <v>473119265</v>
      </c>
      <c r="Z37" s="29">
        <v>467514138</v>
      </c>
      <c r="AA37" s="3"/>
    </row>
    <row r="38" spans="1:27" x14ac:dyDescent="0.3">
      <c r="A38" s="7" t="s">
        <v>7</v>
      </c>
      <c r="B38" s="8">
        <v>177692054</v>
      </c>
      <c r="C38" s="8">
        <v>365466526</v>
      </c>
      <c r="D38" s="8">
        <v>175295655</v>
      </c>
      <c r="E38" s="8">
        <v>173200122</v>
      </c>
      <c r="F38" s="8">
        <v>173762595</v>
      </c>
      <c r="G38" s="8">
        <v>175151091</v>
      </c>
      <c r="H38" s="8">
        <v>169473232</v>
      </c>
      <c r="I38" s="8">
        <v>156841904</v>
      </c>
      <c r="J38" s="8">
        <v>164950940</v>
      </c>
      <c r="K38" s="8">
        <v>166153959</v>
      </c>
      <c r="L38" s="8">
        <v>167465068</v>
      </c>
      <c r="M38" s="3"/>
      <c r="N38" s="3"/>
      <c r="O38" s="31" t="s">
        <v>7</v>
      </c>
      <c r="P38" s="32">
        <v>177692054</v>
      </c>
      <c r="Q38" s="33">
        <v>365466526</v>
      </c>
      <c r="R38" s="33">
        <v>175295655</v>
      </c>
      <c r="S38" s="34">
        <v>173200122</v>
      </c>
      <c r="T38" s="32">
        <v>173762595</v>
      </c>
      <c r="U38" s="33">
        <v>175151091</v>
      </c>
      <c r="V38" s="33">
        <v>169473232</v>
      </c>
      <c r="W38" s="34">
        <v>156841904</v>
      </c>
      <c r="X38" s="32">
        <v>164950940</v>
      </c>
      <c r="Y38" s="33">
        <v>166153959</v>
      </c>
      <c r="Z38" s="33">
        <v>167465068</v>
      </c>
      <c r="AA38" s="3"/>
    </row>
    <row r="39" spans="1:27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5" t="s">
        <v>47</v>
      </c>
      <c r="P39" s="36"/>
      <c r="Q39" s="37"/>
      <c r="R39" s="37"/>
      <c r="S39" s="38"/>
      <c r="T39" s="39">
        <f>(T33-P33)/P33*100</f>
        <v>-3.1752421570697442</v>
      </c>
      <c r="U39" s="40">
        <f t="shared" ref="U39" si="46">(U33-Q33)/Q33*100</f>
        <v>-1.2042749762749621</v>
      </c>
      <c r="V39" s="40">
        <f t="shared" ref="V39" si="47">(V33-R33)/R33*100</f>
        <v>-3.0626017527278759</v>
      </c>
      <c r="W39" s="41">
        <f t="shared" ref="W39" si="48">(W33-S33)/S33*100</f>
        <v>-9.4452343116668693</v>
      </c>
      <c r="X39" s="39">
        <f t="shared" ref="X39" si="49">(X33-T33)/T33*100</f>
        <v>-15.322997861979179</v>
      </c>
      <c r="Y39" s="40">
        <f t="shared" ref="Y39" si="50">(Y33-U33)/U33*100</f>
        <v>-10.008822473449873</v>
      </c>
      <c r="Z39" s="40">
        <f t="shared" ref="Z39" si="51">(Z33-V33)/V33*100</f>
        <v>-16.213050002367705</v>
      </c>
      <c r="AA39" s="3"/>
    </row>
    <row r="40" spans="1:27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2" t="s">
        <v>48</v>
      </c>
      <c r="P40" s="43">
        <f>P35/P33*100</f>
        <v>-7.3058629151730754</v>
      </c>
      <c r="Q40" s="44">
        <f t="shared" ref="Q40:Z40" si="52">Q35/Q33*100</f>
        <v>3.7304232448064716</v>
      </c>
      <c r="R40" s="44">
        <f t="shared" si="52"/>
        <v>5.0506063992354449</v>
      </c>
      <c r="S40" s="45">
        <f t="shared" si="52"/>
        <v>8.2274718436781846</v>
      </c>
      <c r="T40" s="43">
        <f t="shared" si="52"/>
        <v>-9.4923413147924229</v>
      </c>
      <c r="U40" s="44">
        <f t="shared" si="52"/>
        <v>12.459348569076292</v>
      </c>
      <c r="V40" s="44">
        <f t="shared" si="52"/>
        <v>13.607913461920601</v>
      </c>
      <c r="W40" s="45">
        <f t="shared" si="52"/>
        <v>12.840050868736089</v>
      </c>
      <c r="X40" s="43">
        <f t="shared" si="52"/>
        <v>-8.3746867282914597</v>
      </c>
      <c r="Y40" s="44">
        <f t="shared" si="52"/>
        <v>5.2777313622042517</v>
      </c>
      <c r="Z40" s="44">
        <f t="shared" si="52"/>
        <v>24.52494965569889</v>
      </c>
      <c r="AA40" s="3"/>
    </row>
    <row r="41" spans="1:27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x14ac:dyDescent="0.3">
      <c r="A42" s="1" t="s">
        <v>43</v>
      </c>
      <c r="B42" s="2" t="s">
        <v>28</v>
      </c>
      <c r="C42" s="2" t="s">
        <v>29</v>
      </c>
      <c r="D42" s="2" t="s">
        <v>30</v>
      </c>
      <c r="E42" s="2" t="s">
        <v>31</v>
      </c>
      <c r="F42" s="2" t="s">
        <v>32</v>
      </c>
      <c r="G42" s="2" t="s">
        <v>33</v>
      </c>
      <c r="H42" s="2" t="s">
        <v>34</v>
      </c>
      <c r="I42" s="2" t="s">
        <v>35</v>
      </c>
      <c r="J42" s="2" t="s">
        <v>36</v>
      </c>
      <c r="K42" s="2" t="s">
        <v>37</v>
      </c>
      <c r="L42" s="2" t="s">
        <v>38</v>
      </c>
      <c r="M42" s="3"/>
      <c r="N42" s="3"/>
      <c r="O42" s="18" t="s">
        <v>43</v>
      </c>
      <c r="P42" s="15" t="s">
        <v>28</v>
      </c>
      <c r="Q42" s="16" t="s">
        <v>29</v>
      </c>
      <c r="R42" s="16" t="s">
        <v>30</v>
      </c>
      <c r="S42" s="17" t="s">
        <v>31</v>
      </c>
      <c r="T42" s="15" t="s">
        <v>32</v>
      </c>
      <c r="U42" s="16" t="s">
        <v>33</v>
      </c>
      <c r="V42" s="16" t="s">
        <v>34</v>
      </c>
      <c r="W42" s="17" t="s">
        <v>35</v>
      </c>
      <c r="X42" s="15" t="s">
        <v>36</v>
      </c>
      <c r="Y42" s="16" t="s">
        <v>37</v>
      </c>
      <c r="Z42" s="16" t="s">
        <v>38</v>
      </c>
      <c r="AA42" s="3"/>
    </row>
    <row r="43" spans="1:27" x14ac:dyDescent="0.3">
      <c r="A43" s="5" t="s">
        <v>1</v>
      </c>
      <c r="B43" s="6">
        <v>299762708</v>
      </c>
      <c r="C43" s="6">
        <v>609495006</v>
      </c>
      <c r="D43" s="6">
        <v>899732874</v>
      </c>
      <c r="E43" s="6">
        <v>1210088269</v>
      </c>
      <c r="F43" s="6">
        <v>279902335</v>
      </c>
      <c r="G43" s="6">
        <v>588232670</v>
      </c>
      <c r="H43" s="6">
        <v>905070353</v>
      </c>
      <c r="I43" s="6">
        <v>1204394671</v>
      </c>
      <c r="J43" s="6">
        <v>283673746</v>
      </c>
      <c r="K43" s="6">
        <v>598235729</v>
      </c>
      <c r="L43" s="6">
        <v>910901760</v>
      </c>
      <c r="M43" s="3"/>
      <c r="N43" s="3"/>
      <c r="O43" s="19" t="s">
        <v>1</v>
      </c>
      <c r="P43" s="20">
        <v>299762708</v>
      </c>
      <c r="Q43" s="21">
        <f>C43-B43</f>
        <v>309732298</v>
      </c>
      <c r="R43" s="21">
        <f t="shared" ref="R43:S43" si="53">D43-C43</f>
        <v>290237868</v>
      </c>
      <c r="S43" s="22">
        <f t="shared" si="53"/>
        <v>310355395</v>
      </c>
      <c r="T43" s="20">
        <v>279902335</v>
      </c>
      <c r="U43" s="21">
        <f>G43-F43</f>
        <v>308330335</v>
      </c>
      <c r="V43" s="21">
        <f t="shared" ref="V43:V46" si="54">H43-G43</f>
        <v>316837683</v>
      </c>
      <c r="W43" s="22">
        <f t="shared" ref="W43:W46" si="55">I43-H43</f>
        <v>299324318</v>
      </c>
      <c r="X43" s="20">
        <v>283673746</v>
      </c>
      <c r="Y43" s="21">
        <f t="shared" ref="Y43:Y46" si="56">K43-J43</f>
        <v>314561983</v>
      </c>
      <c r="Z43" s="21">
        <f t="shared" ref="Z43:Z46" si="57">L43-K43</f>
        <v>312666031</v>
      </c>
      <c r="AA43" s="3"/>
    </row>
    <row r="44" spans="1:27" x14ac:dyDescent="0.3">
      <c r="A44" s="5" t="s">
        <v>3</v>
      </c>
      <c r="B44" s="6">
        <v>4060032</v>
      </c>
      <c r="C44" s="6">
        <v>7955560</v>
      </c>
      <c r="D44" s="6">
        <v>11704748</v>
      </c>
      <c r="E44" s="6">
        <v>15354784</v>
      </c>
      <c r="F44" s="6">
        <v>4434207</v>
      </c>
      <c r="G44" s="6">
        <v>8759899</v>
      </c>
      <c r="H44" s="6">
        <v>12903247</v>
      </c>
      <c r="I44" s="6">
        <v>17044792</v>
      </c>
      <c r="J44" s="6">
        <v>3667569</v>
      </c>
      <c r="K44" s="6">
        <v>9344108</v>
      </c>
      <c r="L44" s="6">
        <v>11427066</v>
      </c>
      <c r="M44" s="3"/>
      <c r="N44" s="3"/>
      <c r="O44" s="23" t="s">
        <v>3</v>
      </c>
      <c r="P44" s="24">
        <v>4060032</v>
      </c>
      <c r="Q44" s="25">
        <f t="shared" ref="Q44:Q46" si="58">C44-B44</f>
        <v>3895528</v>
      </c>
      <c r="R44" s="25">
        <f t="shared" ref="R44:R46" si="59">D44-C44</f>
        <v>3749188</v>
      </c>
      <c r="S44" s="26">
        <f t="shared" ref="S44:S46" si="60">E44-D44</f>
        <v>3650036</v>
      </c>
      <c r="T44" s="24">
        <v>4434207</v>
      </c>
      <c r="U44" s="25">
        <f t="shared" ref="U44:U46" si="61">G44-F44</f>
        <v>4325692</v>
      </c>
      <c r="V44" s="25">
        <f t="shared" si="54"/>
        <v>4143348</v>
      </c>
      <c r="W44" s="26">
        <f t="shared" si="55"/>
        <v>4141545</v>
      </c>
      <c r="X44" s="24">
        <v>3667569</v>
      </c>
      <c r="Y44" s="25">
        <f t="shared" si="56"/>
        <v>5676539</v>
      </c>
      <c r="Z44" s="25">
        <f t="shared" si="57"/>
        <v>2082958</v>
      </c>
      <c r="AA44" s="3"/>
    </row>
    <row r="45" spans="1:27" x14ac:dyDescent="0.3">
      <c r="A45" s="5" t="s">
        <v>4</v>
      </c>
      <c r="B45" s="6">
        <v>10205574</v>
      </c>
      <c r="C45" s="6">
        <v>19427347</v>
      </c>
      <c r="D45" s="6">
        <v>25151734</v>
      </c>
      <c r="E45" s="6">
        <v>29554466</v>
      </c>
      <c r="F45" s="6">
        <v>2775894</v>
      </c>
      <c r="G45" s="6">
        <v>10566597</v>
      </c>
      <c r="H45" s="6">
        <v>21371148</v>
      </c>
      <c r="I45" s="6">
        <v>28906692</v>
      </c>
      <c r="J45" s="6">
        <v>7174135</v>
      </c>
      <c r="K45" s="6">
        <v>13070141</v>
      </c>
      <c r="L45" s="6">
        <v>28282152</v>
      </c>
      <c r="M45" s="3"/>
      <c r="N45" s="3"/>
      <c r="O45" s="23" t="s">
        <v>4</v>
      </c>
      <c r="P45" s="24">
        <v>10205574</v>
      </c>
      <c r="Q45" s="25">
        <f t="shared" si="58"/>
        <v>9221773</v>
      </c>
      <c r="R45" s="25">
        <f t="shared" si="59"/>
        <v>5724387</v>
      </c>
      <c r="S45" s="26">
        <f t="shared" si="60"/>
        <v>4402732</v>
      </c>
      <c r="T45" s="24">
        <v>2775894</v>
      </c>
      <c r="U45" s="25">
        <f t="shared" si="61"/>
        <v>7790703</v>
      </c>
      <c r="V45" s="25">
        <f t="shared" si="54"/>
        <v>10804551</v>
      </c>
      <c r="W45" s="26">
        <f t="shared" si="55"/>
        <v>7535544</v>
      </c>
      <c r="X45" s="24">
        <v>7174135</v>
      </c>
      <c r="Y45" s="25">
        <f t="shared" si="56"/>
        <v>5896006</v>
      </c>
      <c r="Z45" s="25">
        <f t="shared" si="57"/>
        <v>15212011</v>
      </c>
      <c r="AA45" s="3"/>
    </row>
    <row r="46" spans="1:27" x14ac:dyDescent="0.3">
      <c r="A46" s="5" t="s">
        <v>5</v>
      </c>
      <c r="B46" s="6">
        <v>7582355</v>
      </c>
      <c r="C46" s="6">
        <v>12107004</v>
      </c>
      <c r="D46" s="6">
        <v>15634624</v>
      </c>
      <c r="E46" s="6">
        <v>4467647</v>
      </c>
      <c r="F46" s="6">
        <v>-1779087</v>
      </c>
      <c r="G46" s="6">
        <v>3844420</v>
      </c>
      <c r="H46" s="6">
        <v>9047733</v>
      </c>
      <c r="I46" s="6">
        <v>14246571</v>
      </c>
      <c r="J46" s="6">
        <v>-231228</v>
      </c>
      <c r="K46" s="6">
        <v>4970666</v>
      </c>
      <c r="L46" s="6">
        <v>12279251</v>
      </c>
      <c r="M46" s="3"/>
      <c r="N46" s="3"/>
      <c r="O46" s="23" t="s">
        <v>5</v>
      </c>
      <c r="P46" s="24">
        <v>7582355</v>
      </c>
      <c r="Q46" s="25">
        <f t="shared" si="58"/>
        <v>4524649</v>
      </c>
      <c r="R46" s="25">
        <f t="shared" si="59"/>
        <v>3527620</v>
      </c>
      <c r="S46" s="26">
        <f t="shared" si="60"/>
        <v>-11166977</v>
      </c>
      <c r="T46" s="24">
        <v>-1779087</v>
      </c>
      <c r="U46" s="25">
        <f t="shared" si="61"/>
        <v>5623507</v>
      </c>
      <c r="V46" s="25">
        <f t="shared" si="54"/>
        <v>5203313</v>
      </c>
      <c r="W46" s="26">
        <f t="shared" si="55"/>
        <v>5198838</v>
      </c>
      <c r="X46" s="24">
        <v>-231228</v>
      </c>
      <c r="Y46" s="25">
        <f t="shared" si="56"/>
        <v>5201894</v>
      </c>
      <c r="Z46" s="25">
        <f t="shared" si="57"/>
        <v>7308585</v>
      </c>
      <c r="AA46" s="3"/>
    </row>
    <row r="47" spans="1:27" x14ac:dyDescent="0.3">
      <c r="A47" s="5" t="s">
        <v>6</v>
      </c>
      <c r="B47" s="6">
        <v>1370039344</v>
      </c>
      <c r="C47" s="6">
        <v>1395422735</v>
      </c>
      <c r="D47" s="6">
        <v>1421315251</v>
      </c>
      <c r="E47" s="6">
        <v>1362971221</v>
      </c>
      <c r="F47" s="6">
        <v>1375864700</v>
      </c>
      <c r="G47" s="6">
        <v>1404999902</v>
      </c>
      <c r="H47" s="6">
        <v>1393866439</v>
      </c>
      <c r="I47" s="6">
        <v>1376423023</v>
      </c>
      <c r="J47" s="6">
        <v>1383509345</v>
      </c>
      <c r="K47" s="6">
        <v>1398406270</v>
      </c>
      <c r="L47" s="6">
        <v>1400984021</v>
      </c>
      <c r="M47" s="3"/>
      <c r="N47" s="3"/>
      <c r="O47" s="27" t="s">
        <v>6</v>
      </c>
      <c r="P47" s="28">
        <v>1370039344</v>
      </c>
      <c r="Q47" s="29">
        <v>1395422735</v>
      </c>
      <c r="R47" s="29">
        <v>1421315251</v>
      </c>
      <c r="S47" s="30">
        <v>1362971221</v>
      </c>
      <c r="T47" s="28">
        <v>1375864700</v>
      </c>
      <c r="U47" s="29">
        <v>1404999902</v>
      </c>
      <c r="V47" s="29">
        <v>1393866439</v>
      </c>
      <c r="W47" s="30">
        <v>1376423023</v>
      </c>
      <c r="X47" s="28">
        <v>1383509345</v>
      </c>
      <c r="Y47" s="29">
        <v>1398406270</v>
      </c>
      <c r="Z47" s="29">
        <v>1400984021</v>
      </c>
      <c r="AA47" s="3"/>
    </row>
    <row r="48" spans="1:27" x14ac:dyDescent="0.3">
      <c r="A48" s="7" t="s">
        <v>7</v>
      </c>
      <c r="B48" s="8">
        <v>703363696</v>
      </c>
      <c r="C48" s="8">
        <v>725424138</v>
      </c>
      <c r="D48" s="8">
        <v>749771038</v>
      </c>
      <c r="E48" s="8">
        <v>707531417</v>
      </c>
      <c r="F48" s="8">
        <v>725659655</v>
      </c>
      <c r="G48" s="8">
        <v>743759335</v>
      </c>
      <c r="H48" s="8">
        <v>728536079</v>
      </c>
      <c r="I48" s="8">
        <v>703287423</v>
      </c>
      <c r="J48" s="8">
        <v>723443039</v>
      </c>
      <c r="K48" s="8">
        <v>731359588</v>
      </c>
      <c r="L48" s="8">
        <v>728952947</v>
      </c>
      <c r="M48" s="3"/>
      <c r="N48" s="3"/>
      <c r="O48" s="31" t="s">
        <v>7</v>
      </c>
      <c r="P48" s="32">
        <v>703363696</v>
      </c>
      <c r="Q48" s="33">
        <v>725424138</v>
      </c>
      <c r="R48" s="33">
        <v>749771038</v>
      </c>
      <c r="S48" s="34">
        <v>707531417</v>
      </c>
      <c r="T48" s="32">
        <v>725659655</v>
      </c>
      <c r="U48" s="33">
        <v>743759335</v>
      </c>
      <c r="V48" s="33">
        <v>728536079</v>
      </c>
      <c r="W48" s="34">
        <v>703287423</v>
      </c>
      <c r="X48" s="32">
        <v>723443039</v>
      </c>
      <c r="Y48" s="33">
        <v>731359588</v>
      </c>
      <c r="Z48" s="33">
        <v>728952947</v>
      </c>
      <c r="AA48" s="3"/>
    </row>
    <row r="49" spans="1:27" x14ac:dyDescent="0.3">
      <c r="A49" s="13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3"/>
      <c r="N49" s="3"/>
      <c r="O49" s="35" t="s">
        <v>47</v>
      </c>
      <c r="P49" s="36"/>
      <c r="Q49" s="37"/>
      <c r="R49" s="37"/>
      <c r="S49" s="38"/>
      <c r="T49" s="39">
        <f>(T43-P43)/P43*100</f>
        <v>-6.6253648202297395</v>
      </c>
      <c r="U49" s="40">
        <f t="shared" ref="U49" si="62">(U43-Q43)/Q43*100</f>
        <v>-0.45263700590888978</v>
      </c>
      <c r="V49" s="40">
        <f t="shared" ref="V49" si="63">(V43-R43)/R43*100</f>
        <v>9.1648326882004252</v>
      </c>
      <c r="W49" s="41">
        <f t="shared" ref="W49" si="64">(W43-S43)/S43*100</f>
        <v>-3.5543371172909692</v>
      </c>
      <c r="X49" s="39">
        <f t="shared" ref="X49" si="65">(X43-T43)/T43*100</f>
        <v>1.347402478796756</v>
      </c>
      <c r="Y49" s="40">
        <f t="shared" ref="Y49" si="66">(Y43-U43)/U43*100</f>
        <v>2.0210946808071935</v>
      </c>
      <c r="Z49" s="40">
        <f t="shared" ref="Z49" si="67">(Z43-V43)/V43*100</f>
        <v>-1.3166527290884145</v>
      </c>
      <c r="AA49" s="3"/>
    </row>
    <row r="50" spans="1:27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42" t="s">
        <v>48</v>
      </c>
      <c r="P50" s="43">
        <f>P45/P43*100</f>
        <v>3.4045509089809798</v>
      </c>
      <c r="Q50" s="44">
        <f t="shared" ref="Q50:Z50" si="68">Q45/Q43*100</f>
        <v>2.9773365772787441</v>
      </c>
      <c r="R50" s="44">
        <f t="shared" si="68"/>
        <v>1.9723087960389785</v>
      </c>
      <c r="S50" s="45">
        <f t="shared" si="68"/>
        <v>1.4186097844376122</v>
      </c>
      <c r="T50" s="43">
        <f t="shared" si="68"/>
        <v>0.99173663556611624</v>
      </c>
      <c r="U50" s="44">
        <f t="shared" si="68"/>
        <v>2.5267390573165627</v>
      </c>
      <c r="V50" s="44">
        <f t="shared" si="68"/>
        <v>3.4101218320044335</v>
      </c>
      <c r="W50" s="45">
        <f t="shared" si="68"/>
        <v>2.5175181389705861</v>
      </c>
      <c r="X50" s="43">
        <f t="shared" si="68"/>
        <v>2.5290091526481975</v>
      </c>
      <c r="Y50" s="44">
        <f t="shared" si="68"/>
        <v>1.8743542826661286</v>
      </c>
      <c r="Z50" s="44">
        <f t="shared" si="68"/>
        <v>4.8652586119916563</v>
      </c>
      <c r="AA50" s="3"/>
    </row>
    <row r="51" spans="1:27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x14ac:dyDescent="0.3">
      <c r="A52" s="1" t="s">
        <v>44</v>
      </c>
      <c r="B52" s="2" t="s">
        <v>28</v>
      </c>
      <c r="C52" s="2" t="s">
        <v>29</v>
      </c>
      <c r="D52" s="2" t="s">
        <v>30</v>
      </c>
      <c r="E52" s="2" t="s">
        <v>31</v>
      </c>
      <c r="F52" s="2" t="s">
        <v>32</v>
      </c>
      <c r="G52" s="2" t="s">
        <v>33</v>
      </c>
      <c r="H52" s="2" t="s">
        <v>34</v>
      </c>
      <c r="I52" s="2" t="s">
        <v>35</v>
      </c>
      <c r="J52" s="2" t="s">
        <v>36</v>
      </c>
      <c r="K52" s="2" t="s">
        <v>37</v>
      </c>
      <c r="L52" s="2" t="s">
        <v>38</v>
      </c>
      <c r="M52" s="3"/>
      <c r="N52" s="3"/>
      <c r="O52" s="1" t="s">
        <v>44</v>
      </c>
      <c r="P52" s="2" t="s">
        <v>28</v>
      </c>
      <c r="Q52" s="2" t="s">
        <v>29</v>
      </c>
      <c r="R52" s="2" t="s">
        <v>30</v>
      </c>
      <c r="S52" s="2" t="s">
        <v>31</v>
      </c>
      <c r="T52" s="2" t="s">
        <v>32</v>
      </c>
      <c r="U52" s="2" t="s">
        <v>33</v>
      </c>
      <c r="V52" s="2" t="s">
        <v>34</v>
      </c>
      <c r="W52" s="2" t="s">
        <v>35</v>
      </c>
      <c r="X52" s="2" t="s">
        <v>36</v>
      </c>
      <c r="Y52" s="2" t="s">
        <v>37</v>
      </c>
      <c r="Z52" s="2" t="s">
        <v>38</v>
      </c>
      <c r="AA52" s="3"/>
    </row>
    <row r="53" spans="1:27" x14ac:dyDescent="0.3">
      <c r="A53" s="5" t="s">
        <v>1</v>
      </c>
      <c r="B53" s="9" t="s">
        <v>2</v>
      </c>
      <c r="C53" s="9" t="s">
        <v>2</v>
      </c>
      <c r="D53" s="9" t="s">
        <v>2</v>
      </c>
      <c r="E53" s="9" t="s">
        <v>2</v>
      </c>
      <c r="F53" s="9" t="s">
        <v>2</v>
      </c>
      <c r="G53" s="9" t="s">
        <v>2</v>
      </c>
      <c r="H53" s="9" t="s">
        <v>2</v>
      </c>
      <c r="I53" s="9" t="s">
        <v>2</v>
      </c>
      <c r="J53" s="9" t="s">
        <v>2</v>
      </c>
      <c r="K53" s="9" t="s">
        <v>2</v>
      </c>
      <c r="L53" s="9" t="s">
        <v>2</v>
      </c>
      <c r="M53" s="3"/>
      <c r="N53" s="3"/>
      <c r="O53" s="5" t="s">
        <v>1</v>
      </c>
      <c r="P53" s="9" t="s">
        <v>2</v>
      </c>
      <c r="Q53" s="9" t="s">
        <v>2</v>
      </c>
      <c r="R53" s="9" t="s">
        <v>2</v>
      </c>
      <c r="S53" s="9" t="s">
        <v>2</v>
      </c>
      <c r="T53" s="9" t="s">
        <v>2</v>
      </c>
      <c r="U53" s="9" t="s">
        <v>2</v>
      </c>
      <c r="V53" s="9" t="s">
        <v>2</v>
      </c>
      <c r="W53" s="9" t="s">
        <v>2</v>
      </c>
      <c r="X53" s="9" t="s">
        <v>2</v>
      </c>
      <c r="Y53" s="9" t="s">
        <v>2</v>
      </c>
      <c r="Z53" s="9" t="s">
        <v>2</v>
      </c>
      <c r="AA53" s="3"/>
    </row>
    <row r="54" spans="1:27" x14ac:dyDescent="0.3">
      <c r="A54" s="5" t="s">
        <v>3</v>
      </c>
      <c r="B54" s="9" t="s">
        <v>2</v>
      </c>
      <c r="C54" s="9" t="s">
        <v>2</v>
      </c>
      <c r="D54" s="9" t="s">
        <v>2</v>
      </c>
      <c r="E54" s="9" t="s">
        <v>2</v>
      </c>
      <c r="F54" s="6">
        <v>-13879</v>
      </c>
      <c r="G54" s="6">
        <v>-54766</v>
      </c>
      <c r="H54" s="6">
        <v>-99215</v>
      </c>
      <c r="I54" s="6">
        <v>-185268</v>
      </c>
      <c r="J54" s="9" t="s">
        <v>2</v>
      </c>
      <c r="K54" s="6">
        <v>-1420764</v>
      </c>
      <c r="L54" s="6">
        <v>-381748</v>
      </c>
      <c r="M54" s="3"/>
      <c r="N54" s="3"/>
      <c r="O54" s="5" t="s">
        <v>3</v>
      </c>
      <c r="P54" s="9" t="s">
        <v>2</v>
      </c>
      <c r="Q54" s="9" t="s">
        <v>2</v>
      </c>
      <c r="R54" s="9" t="s">
        <v>2</v>
      </c>
      <c r="S54" s="9" t="s">
        <v>2</v>
      </c>
      <c r="T54" s="6">
        <v>-13879</v>
      </c>
      <c r="U54" s="6">
        <v>-54766</v>
      </c>
      <c r="V54" s="6">
        <v>-99215</v>
      </c>
      <c r="W54" s="6">
        <v>-185268</v>
      </c>
      <c r="X54" s="9" t="s">
        <v>2</v>
      </c>
      <c r="Y54" s="6">
        <v>-1420764</v>
      </c>
      <c r="Z54" s="6">
        <v>-381748</v>
      </c>
      <c r="AA54" s="3"/>
    </row>
    <row r="55" spans="1:27" x14ac:dyDescent="0.3">
      <c r="A55" s="5" t="s">
        <v>4</v>
      </c>
      <c r="B55" s="6">
        <v>153221</v>
      </c>
      <c r="C55" s="6">
        <v>584054</v>
      </c>
      <c r="D55" s="6">
        <v>738532</v>
      </c>
      <c r="E55" s="6">
        <v>1137399</v>
      </c>
      <c r="F55" s="6">
        <v>109540</v>
      </c>
      <c r="G55" s="6">
        <v>384534</v>
      </c>
      <c r="H55" s="6">
        <v>420639</v>
      </c>
      <c r="I55" s="6">
        <v>574587</v>
      </c>
      <c r="J55" s="6">
        <v>150437</v>
      </c>
      <c r="K55" s="6">
        <v>685739</v>
      </c>
      <c r="L55" s="6">
        <v>973414</v>
      </c>
      <c r="M55" s="3"/>
      <c r="N55" s="3"/>
      <c r="O55" s="5" t="s">
        <v>4</v>
      </c>
      <c r="P55" s="6">
        <v>153221</v>
      </c>
      <c r="Q55" s="6">
        <v>584054</v>
      </c>
      <c r="R55" s="6">
        <v>738532</v>
      </c>
      <c r="S55" s="6">
        <v>1137399</v>
      </c>
      <c r="T55" s="6">
        <v>109540</v>
      </c>
      <c r="U55" s="6">
        <v>384534</v>
      </c>
      <c r="V55" s="6">
        <v>420639</v>
      </c>
      <c r="W55" s="6">
        <v>574587</v>
      </c>
      <c r="X55" s="6">
        <v>150437</v>
      </c>
      <c r="Y55" s="6">
        <v>685739</v>
      </c>
      <c r="Z55" s="6">
        <v>973414</v>
      </c>
      <c r="AA55" s="3"/>
    </row>
    <row r="56" spans="1:27" x14ac:dyDescent="0.3">
      <c r="A56" s="5" t="s">
        <v>5</v>
      </c>
      <c r="B56" s="6">
        <v>-377747</v>
      </c>
      <c r="C56" s="6">
        <v>-2070908</v>
      </c>
      <c r="D56" s="6">
        <v>-1737406</v>
      </c>
      <c r="E56" s="6">
        <v>5285630</v>
      </c>
      <c r="F56" s="6">
        <v>-8944</v>
      </c>
      <c r="G56" s="6">
        <v>-74892</v>
      </c>
      <c r="H56" s="6">
        <v>-1914368</v>
      </c>
      <c r="I56" s="6">
        <v>184050</v>
      </c>
      <c r="J56" s="6">
        <v>376870</v>
      </c>
      <c r="K56" s="6">
        <v>-423368</v>
      </c>
      <c r="L56" s="6">
        <v>1685497</v>
      </c>
      <c r="M56" s="3"/>
      <c r="N56" s="3"/>
      <c r="O56" s="5" t="s">
        <v>5</v>
      </c>
      <c r="P56" s="6">
        <v>-377747</v>
      </c>
      <c r="Q56" s="6">
        <v>-2070908</v>
      </c>
      <c r="R56" s="6">
        <v>-1737406</v>
      </c>
      <c r="S56" s="6">
        <v>5285630</v>
      </c>
      <c r="T56" s="6">
        <v>-8944</v>
      </c>
      <c r="U56" s="6">
        <v>-74892</v>
      </c>
      <c r="V56" s="6">
        <v>-1914368</v>
      </c>
      <c r="W56" s="6">
        <v>184050</v>
      </c>
      <c r="X56" s="6">
        <v>376870</v>
      </c>
      <c r="Y56" s="6">
        <v>-423368</v>
      </c>
      <c r="Z56" s="6">
        <v>1685497</v>
      </c>
      <c r="AA56" s="3"/>
    </row>
    <row r="57" spans="1:27" x14ac:dyDescent="0.3">
      <c r="A57" s="5" t="s">
        <v>6</v>
      </c>
      <c r="B57" s="6">
        <v>-233263444</v>
      </c>
      <c r="C57" s="6">
        <v>-235825273</v>
      </c>
      <c r="D57" s="6">
        <v>-235597237</v>
      </c>
      <c r="E57" s="6">
        <v>-227523746</v>
      </c>
      <c r="F57" s="6">
        <v>-228608599</v>
      </c>
      <c r="G57" s="6">
        <v>-231335078</v>
      </c>
      <c r="H57" s="6">
        <v>-233138102</v>
      </c>
      <c r="I57" s="6">
        <v>-233276747</v>
      </c>
      <c r="J57" s="6">
        <v>-230410224</v>
      </c>
      <c r="K57" s="6">
        <v>-230064029</v>
      </c>
      <c r="L57" s="6">
        <v>-227326425</v>
      </c>
      <c r="M57" s="3"/>
      <c r="N57" s="3"/>
      <c r="O57" s="5" t="s">
        <v>6</v>
      </c>
      <c r="P57" s="6">
        <v>-233263444</v>
      </c>
      <c r="Q57" s="6">
        <v>-235825273</v>
      </c>
      <c r="R57" s="6">
        <v>-235597237</v>
      </c>
      <c r="S57" s="6">
        <v>-227523746</v>
      </c>
      <c r="T57" s="6">
        <v>-228608599</v>
      </c>
      <c r="U57" s="6">
        <v>-231335078</v>
      </c>
      <c r="V57" s="6">
        <v>-233138102</v>
      </c>
      <c r="W57" s="6">
        <v>-233276747</v>
      </c>
      <c r="X57" s="6">
        <v>-230410224</v>
      </c>
      <c r="Y57" s="6">
        <v>-230064029</v>
      </c>
      <c r="Z57" s="6">
        <v>-227326425</v>
      </c>
      <c r="AA57" s="3"/>
    </row>
    <row r="58" spans="1:27" x14ac:dyDescent="0.3">
      <c r="A58" s="7" t="s">
        <v>7</v>
      </c>
      <c r="B58" s="8">
        <v>-22808467</v>
      </c>
      <c r="C58" s="8">
        <v>-24832547</v>
      </c>
      <c r="D58" s="8">
        <v>-24865853</v>
      </c>
      <c r="E58" s="8">
        <v>-24054375</v>
      </c>
      <c r="F58" s="8">
        <v>-24296757</v>
      </c>
      <c r="G58" s="8">
        <v>-22205347</v>
      </c>
      <c r="H58" s="8">
        <v>-22249005</v>
      </c>
      <c r="I58" s="8">
        <v>-24462512</v>
      </c>
      <c r="J58" s="8">
        <v>-27916911</v>
      </c>
      <c r="K58" s="8">
        <v>-27034807</v>
      </c>
      <c r="L58" s="8">
        <v>-26298417</v>
      </c>
      <c r="M58" s="3"/>
      <c r="N58" s="3"/>
      <c r="O58" s="7" t="s">
        <v>7</v>
      </c>
      <c r="P58" s="8">
        <v>-22808467</v>
      </c>
      <c r="Q58" s="8">
        <v>-24832547</v>
      </c>
      <c r="R58" s="8">
        <v>-24865853</v>
      </c>
      <c r="S58" s="8">
        <v>-24054375</v>
      </c>
      <c r="T58" s="8">
        <v>-24296757</v>
      </c>
      <c r="U58" s="8">
        <v>-22205347</v>
      </c>
      <c r="V58" s="8">
        <v>-22249005</v>
      </c>
      <c r="W58" s="8">
        <v>-24462512</v>
      </c>
      <c r="X58" s="8">
        <v>-27916911</v>
      </c>
      <c r="Y58" s="8">
        <v>-27034807</v>
      </c>
      <c r="Z58" s="8">
        <v>-26298417</v>
      </c>
      <c r="AA58" s="3"/>
    </row>
    <row r="59" spans="1:27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x14ac:dyDescent="0.3">
      <c r="A62" s="1" t="s">
        <v>45</v>
      </c>
      <c r="B62" s="2" t="s">
        <v>28</v>
      </c>
      <c r="C62" s="2" t="s">
        <v>29</v>
      </c>
      <c r="D62" s="2" t="s">
        <v>30</v>
      </c>
      <c r="E62" s="2" t="s">
        <v>31</v>
      </c>
      <c r="F62" s="2" t="s">
        <v>32</v>
      </c>
      <c r="G62" s="2" t="s">
        <v>33</v>
      </c>
      <c r="H62" s="2" t="s">
        <v>34</v>
      </c>
      <c r="I62" s="2" t="s">
        <v>35</v>
      </c>
      <c r="J62" s="2" t="s">
        <v>36</v>
      </c>
      <c r="K62" s="2" t="s">
        <v>37</v>
      </c>
      <c r="L62" s="2" t="s">
        <v>38</v>
      </c>
      <c r="M62" s="3"/>
      <c r="N62" s="3"/>
      <c r="O62" s="18" t="s">
        <v>45</v>
      </c>
      <c r="P62" s="15" t="s">
        <v>28</v>
      </c>
      <c r="Q62" s="16" t="s">
        <v>29</v>
      </c>
      <c r="R62" s="16" t="s">
        <v>30</v>
      </c>
      <c r="S62" s="17" t="s">
        <v>31</v>
      </c>
      <c r="T62" s="15" t="s">
        <v>32</v>
      </c>
      <c r="U62" s="16" t="s">
        <v>33</v>
      </c>
      <c r="V62" s="16" t="s">
        <v>34</v>
      </c>
      <c r="W62" s="17" t="s">
        <v>35</v>
      </c>
      <c r="X62" s="15" t="s">
        <v>36</v>
      </c>
      <c r="Y62" s="16" t="s">
        <v>37</v>
      </c>
      <c r="Z62" s="16" t="s">
        <v>38</v>
      </c>
      <c r="AA62" s="3"/>
    </row>
    <row r="63" spans="1:27" x14ac:dyDescent="0.3">
      <c r="A63" s="5" t="s">
        <v>1</v>
      </c>
      <c r="B63" s="10">
        <v>299762708</v>
      </c>
      <c r="C63" s="10">
        <v>609495006</v>
      </c>
      <c r="D63" s="10">
        <v>899732874</v>
      </c>
      <c r="E63" s="10">
        <v>1210088269</v>
      </c>
      <c r="F63" s="10">
        <v>279902335</v>
      </c>
      <c r="G63" s="10">
        <v>588232670</v>
      </c>
      <c r="H63" s="10">
        <v>905070353</v>
      </c>
      <c r="I63" s="10">
        <v>1204394671</v>
      </c>
      <c r="J63" s="10">
        <v>283673746</v>
      </c>
      <c r="K63" s="10">
        <v>598235729</v>
      </c>
      <c r="L63" s="10">
        <v>910901760</v>
      </c>
      <c r="M63" s="3"/>
      <c r="N63" s="3"/>
      <c r="O63" s="19" t="s">
        <v>1</v>
      </c>
      <c r="P63" s="20">
        <v>299762708</v>
      </c>
      <c r="Q63" s="21">
        <f>C63-B63</f>
        <v>309732298</v>
      </c>
      <c r="R63" s="21">
        <f t="shared" ref="R63:S63" si="69">D63-C63</f>
        <v>290237868</v>
      </c>
      <c r="S63" s="22">
        <f t="shared" si="69"/>
        <v>310355395</v>
      </c>
      <c r="T63" s="20">
        <v>279902335</v>
      </c>
      <c r="U63" s="21">
        <f>G63-F63</f>
        <v>308330335</v>
      </c>
      <c r="V63" s="21">
        <f t="shared" ref="V63:V66" si="70">H63-G63</f>
        <v>316837683</v>
      </c>
      <c r="W63" s="22">
        <f t="shared" ref="W63:W66" si="71">I63-H63</f>
        <v>299324318</v>
      </c>
      <c r="X63" s="20">
        <v>283673746</v>
      </c>
      <c r="Y63" s="21">
        <f>K63-J63</f>
        <v>314561983</v>
      </c>
      <c r="Z63" s="21">
        <f t="shared" ref="Z63:Z66" si="72">L63-K63</f>
        <v>312666031</v>
      </c>
      <c r="AA63" s="3"/>
    </row>
    <row r="64" spans="1:27" x14ac:dyDescent="0.3">
      <c r="A64" s="5" t="s">
        <v>3</v>
      </c>
      <c r="B64" s="10">
        <v>4060032</v>
      </c>
      <c r="C64" s="10">
        <v>7955560</v>
      </c>
      <c r="D64" s="10">
        <v>11704748</v>
      </c>
      <c r="E64" s="10">
        <v>15354784</v>
      </c>
      <c r="F64" s="10">
        <v>4420328</v>
      </c>
      <c r="G64" s="10">
        <v>8705133</v>
      </c>
      <c r="H64" s="10">
        <v>12804032</v>
      </c>
      <c r="I64" s="10">
        <v>16859524</v>
      </c>
      <c r="J64" s="10">
        <v>3667569</v>
      </c>
      <c r="K64" s="10">
        <v>7923344</v>
      </c>
      <c r="L64" s="10">
        <v>11045318</v>
      </c>
      <c r="M64" s="3"/>
      <c r="N64" s="3"/>
      <c r="O64" s="23" t="s">
        <v>3</v>
      </c>
      <c r="P64" s="24">
        <v>4060032</v>
      </c>
      <c r="Q64" s="25">
        <f t="shared" ref="Q64:Q66" si="73">C64-B64</f>
        <v>3895528</v>
      </c>
      <c r="R64" s="25">
        <f t="shared" ref="R64:R66" si="74">D64-C64</f>
        <v>3749188</v>
      </c>
      <c r="S64" s="26">
        <f t="shared" ref="S64:S66" si="75">E64-D64</f>
        <v>3650036</v>
      </c>
      <c r="T64" s="24">
        <v>4420328</v>
      </c>
      <c r="U64" s="25">
        <f t="shared" ref="U64:U66" si="76">G64-F64</f>
        <v>4284805</v>
      </c>
      <c r="V64" s="25">
        <f t="shared" si="70"/>
        <v>4098899</v>
      </c>
      <c r="W64" s="26">
        <f t="shared" si="71"/>
        <v>4055492</v>
      </c>
      <c r="X64" s="24">
        <v>3667569</v>
      </c>
      <c r="Y64" s="25">
        <f t="shared" ref="Y64:Y66" si="77">K64-J64</f>
        <v>4255775</v>
      </c>
      <c r="Z64" s="25">
        <f t="shared" si="72"/>
        <v>3121974</v>
      </c>
      <c r="AA64" s="3"/>
    </row>
    <row r="65" spans="1:27" x14ac:dyDescent="0.3">
      <c r="A65" s="5" t="s">
        <v>4</v>
      </c>
      <c r="B65" s="10">
        <v>10358795</v>
      </c>
      <c r="C65" s="10">
        <v>20011401</v>
      </c>
      <c r="D65" s="10">
        <v>25890266</v>
      </c>
      <c r="E65" s="10">
        <v>30691865</v>
      </c>
      <c r="F65" s="10">
        <v>2885434</v>
      </c>
      <c r="G65" s="10">
        <v>10951131</v>
      </c>
      <c r="H65" s="10">
        <v>21791787</v>
      </c>
      <c r="I65" s="10">
        <v>29481279</v>
      </c>
      <c r="J65" s="10">
        <v>7324572</v>
      </c>
      <c r="K65" s="10">
        <v>13755880</v>
      </c>
      <c r="L65" s="10">
        <v>29255566</v>
      </c>
      <c r="M65" s="3"/>
      <c r="N65" s="3"/>
      <c r="O65" s="23" t="s">
        <v>4</v>
      </c>
      <c r="P65" s="24">
        <v>10358795</v>
      </c>
      <c r="Q65" s="25">
        <f t="shared" si="73"/>
        <v>9652606</v>
      </c>
      <c r="R65" s="25">
        <f t="shared" si="74"/>
        <v>5878865</v>
      </c>
      <c r="S65" s="26">
        <f t="shared" si="75"/>
        <v>4801599</v>
      </c>
      <c r="T65" s="24">
        <v>2885434</v>
      </c>
      <c r="U65" s="25">
        <f t="shared" si="76"/>
        <v>8065697</v>
      </c>
      <c r="V65" s="25">
        <f t="shared" si="70"/>
        <v>10840656</v>
      </c>
      <c r="W65" s="26">
        <f t="shared" si="71"/>
        <v>7689492</v>
      </c>
      <c r="X65" s="24">
        <v>7324572</v>
      </c>
      <c r="Y65" s="25">
        <f t="shared" si="77"/>
        <v>6431308</v>
      </c>
      <c r="Z65" s="25">
        <f t="shared" si="72"/>
        <v>15499686</v>
      </c>
      <c r="AA65" s="3"/>
    </row>
    <row r="66" spans="1:27" x14ac:dyDescent="0.3">
      <c r="A66" s="5" t="s">
        <v>5</v>
      </c>
      <c r="B66" s="10">
        <v>7204608</v>
      </c>
      <c r="C66" s="10">
        <v>10036096</v>
      </c>
      <c r="D66" s="10">
        <v>13897218</v>
      </c>
      <c r="E66" s="10">
        <v>9753277</v>
      </c>
      <c r="F66" s="10">
        <v>-1788031</v>
      </c>
      <c r="G66" s="10">
        <v>3769528</v>
      </c>
      <c r="H66" s="10">
        <v>7133365</v>
      </c>
      <c r="I66" s="10">
        <v>14430621</v>
      </c>
      <c r="J66" s="10">
        <v>145642</v>
      </c>
      <c r="K66" s="10">
        <v>4547298</v>
      </c>
      <c r="L66" s="10">
        <v>13964748</v>
      </c>
      <c r="M66" s="3"/>
      <c r="N66" s="3"/>
      <c r="O66" s="23" t="s">
        <v>5</v>
      </c>
      <c r="P66" s="24">
        <v>7204608</v>
      </c>
      <c r="Q66" s="25">
        <f t="shared" si="73"/>
        <v>2831488</v>
      </c>
      <c r="R66" s="25">
        <f t="shared" si="74"/>
        <v>3861122</v>
      </c>
      <c r="S66" s="26">
        <f t="shared" si="75"/>
        <v>-4143941</v>
      </c>
      <c r="T66" s="24">
        <v>-1788031</v>
      </c>
      <c r="U66" s="25">
        <f t="shared" si="76"/>
        <v>5557559</v>
      </c>
      <c r="V66" s="25">
        <f t="shared" si="70"/>
        <v>3363837</v>
      </c>
      <c r="W66" s="26">
        <f t="shared" si="71"/>
        <v>7297256</v>
      </c>
      <c r="X66" s="24">
        <v>145642</v>
      </c>
      <c r="Y66" s="25">
        <f t="shared" si="77"/>
        <v>4401656</v>
      </c>
      <c r="Z66" s="25">
        <f t="shared" si="72"/>
        <v>9417450</v>
      </c>
      <c r="AA66" s="3"/>
    </row>
    <row r="67" spans="1:27" x14ac:dyDescent="0.3">
      <c r="A67" s="5" t="s">
        <v>6</v>
      </c>
      <c r="B67" s="10">
        <v>1136775900</v>
      </c>
      <c r="C67" s="10">
        <v>1159597462</v>
      </c>
      <c r="D67" s="10">
        <v>1185718014</v>
      </c>
      <c r="E67" s="10">
        <v>1135447475</v>
      </c>
      <c r="F67" s="10">
        <v>1147256101</v>
      </c>
      <c r="G67" s="10">
        <v>1173664824</v>
      </c>
      <c r="H67" s="10">
        <v>1160728337</v>
      </c>
      <c r="I67" s="10">
        <v>1143146276</v>
      </c>
      <c r="J67" s="10">
        <v>1153099121</v>
      </c>
      <c r="K67" s="10">
        <v>1168342241</v>
      </c>
      <c r="L67" s="10">
        <v>1173657596</v>
      </c>
      <c r="M67" s="3"/>
      <c r="N67" s="3"/>
      <c r="O67" s="27" t="s">
        <v>6</v>
      </c>
      <c r="P67" s="28">
        <v>1136775900</v>
      </c>
      <c r="Q67" s="29">
        <v>1159597462</v>
      </c>
      <c r="R67" s="29">
        <v>1185718014</v>
      </c>
      <c r="S67" s="30">
        <v>1135447475</v>
      </c>
      <c r="T67" s="28">
        <v>1147256101</v>
      </c>
      <c r="U67" s="29">
        <v>1173664824</v>
      </c>
      <c r="V67" s="29">
        <v>1160728337</v>
      </c>
      <c r="W67" s="30">
        <v>1143146276</v>
      </c>
      <c r="X67" s="28">
        <v>1153099121</v>
      </c>
      <c r="Y67" s="29">
        <v>1168342241</v>
      </c>
      <c r="Z67" s="29">
        <v>1173657596</v>
      </c>
      <c r="AA67" s="3"/>
    </row>
    <row r="68" spans="1:27" x14ac:dyDescent="0.3">
      <c r="A68" s="7" t="s">
        <v>7</v>
      </c>
      <c r="B68" s="11">
        <v>680555229</v>
      </c>
      <c r="C68" s="11">
        <v>700591591</v>
      </c>
      <c r="D68" s="11">
        <v>724905185</v>
      </c>
      <c r="E68" s="11">
        <v>683477042</v>
      </c>
      <c r="F68" s="11">
        <v>701362898</v>
      </c>
      <c r="G68" s="11">
        <v>721553988</v>
      </c>
      <c r="H68" s="11">
        <v>706287074</v>
      </c>
      <c r="I68" s="11">
        <v>678824911</v>
      </c>
      <c r="J68" s="11">
        <v>695526128</v>
      </c>
      <c r="K68" s="11">
        <v>704324781</v>
      </c>
      <c r="L68" s="11">
        <v>702654530</v>
      </c>
      <c r="M68" s="3"/>
      <c r="N68" s="3"/>
      <c r="O68" s="31" t="s">
        <v>7</v>
      </c>
      <c r="P68" s="32">
        <v>680555229</v>
      </c>
      <c r="Q68" s="33">
        <v>700591591</v>
      </c>
      <c r="R68" s="33">
        <v>724905185</v>
      </c>
      <c r="S68" s="34">
        <v>683477042</v>
      </c>
      <c r="T68" s="32">
        <v>701362898</v>
      </c>
      <c r="U68" s="33">
        <v>721553988</v>
      </c>
      <c r="V68" s="33">
        <v>706287074</v>
      </c>
      <c r="W68" s="34">
        <v>678824911</v>
      </c>
      <c r="X68" s="32">
        <v>695526128</v>
      </c>
      <c r="Y68" s="33">
        <v>704324781</v>
      </c>
      <c r="Z68" s="33">
        <v>702654530</v>
      </c>
      <c r="AA68" s="3"/>
    </row>
    <row r="69" spans="1:27" x14ac:dyDescent="0.3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35" t="s">
        <v>47</v>
      </c>
      <c r="P69" s="36"/>
      <c r="Q69" s="37"/>
      <c r="R69" s="37"/>
      <c r="S69" s="38"/>
      <c r="T69" s="39">
        <f>(T63-P63)/P63*100</f>
        <v>-6.6253648202297395</v>
      </c>
      <c r="U69" s="40">
        <f t="shared" ref="U69" si="78">(U63-Q63)/Q63*100</f>
        <v>-0.45263700590888978</v>
      </c>
      <c r="V69" s="40">
        <f t="shared" ref="V69" si="79">(V63-R63)/R63*100</f>
        <v>9.1648326882004252</v>
      </c>
      <c r="W69" s="41">
        <f t="shared" ref="W69" si="80">(W63-S63)/S63*100</f>
        <v>-3.5543371172909692</v>
      </c>
      <c r="X69" s="39">
        <f t="shared" ref="X69" si="81">(X63-T63)/T63*100</f>
        <v>1.347402478796756</v>
      </c>
      <c r="Y69" s="40">
        <f t="shared" ref="Y69" si="82">(Y63-U63)/U63*100</f>
        <v>2.0210946808071935</v>
      </c>
      <c r="Z69" s="40">
        <f t="shared" ref="Z69" si="83">(Z63-V63)/V63*100</f>
        <v>-1.3166527290884145</v>
      </c>
      <c r="AA69" s="12"/>
    </row>
    <row r="70" spans="1:27" x14ac:dyDescent="0.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42" t="s">
        <v>48</v>
      </c>
      <c r="P70" s="43">
        <f>P65/P63*100</f>
        <v>3.455665005534978</v>
      </c>
      <c r="Q70" s="44">
        <f t="shared" ref="Q70:Z70" si="84">Q65/Q63*100</f>
        <v>3.1164350835636778</v>
      </c>
      <c r="R70" s="44">
        <f t="shared" si="84"/>
        <v>2.0255334152330531</v>
      </c>
      <c r="S70" s="45">
        <f t="shared" si="84"/>
        <v>1.5471292193905635</v>
      </c>
      <c r="T70" s="43">
        <f t="shared" si="84"/>
        <v>1.0308717145928776</v>
      </c>
      <c r="U70" s="44">
        <f t="shared" si="84"/>
        <v>2.6159271678539189</v>
      </c>
      <c r="V70" s="44">
        <f t="shared" si="84"/>
        <v>3.4215172568346297</v>
      </c>
      <c r="W70" s="45">
        <f t="shared" si="84"/>
        <v>2.5689499775290559</v>
      </c>
      <c r="X70" s="43">
        <f t="shared" si="84"/>
        <v>2.5820408491380094</v>
      </c>
      <c r="Y70" s="44">
        <f t="shared" si="84"/>
        <v>2.04452805728911</v>
      </c>
      <c r="Z70" s="44">
        <f t="shared" si="84"/>
        <v>4.9572657286841624</v>
      </c>
      <c r="AA70" s="12"/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60F2B-A9A6-43AA-BAFA-733245B6B123}">
  <dimension ref="B1:Y37"/>
  <sheetViews>
    <sheetView zoomScale="110" zoomScaleNormal="110" workbookViewId="0">
      <selection activeCell="H28" sqref="H28"/>
    </sheetView>
  </sheetViews>
  <sheetFormatPr defaultRowHeight="16.5" x14ac:dyDescent="0.3"/>
  <cols>
    <col min="1" max="1" width="9" style="4"/>
    <col min="2" max="2" width="24.125" style="4" bestFit="1" customWidth="1"/>
    <col min="3" max="16384" width="9" style="4"/>
  </cols>
  <sheetData>
    <row r="1" spans="2:25" x14ac:dyDescent="0.3">
      <c r="B1" s="79" t="s">
        <v>8</v>
      </c>
      <c r="C1" s="82" t="s">
        <v>40</v>
      </c>
      <c r="D1" s="83" t="s">
        <v>49</v>
      </c>
      <c r="E1" s="83" t="s">
        <v>50</v>
      </c>
      <c r="F1" s="84" t="s">
        <v>51</v>
      </c>
      <c r="G1" s="82" t="s">
        <v>52</v>
      </c>
      <c r="H1" s="83" t="s">
        <v>53</v>
      </c>
      <c r="I1" s="83" t="s">
        <v>54</v>
      </c>
      <c r="J1" s="84" t="s">
        <v>55</v>
      </c>
      <c r="K1" s="54" t="s">
        <v>56</v>
      </c>
      <c r="L1" s="47" t="s">
        <v>57</v>
      </c>
      <c r="M1" s="47" t="s">
        <v>58</v>
      </c>
    </row>
    <row r="2" spans="2:25" x14ac:dyDescent="0.3">
      <c r="B2" s="95" t="s">
        <v>66</v>
      </c>
      <c r="C2" s="102">
        <v>691</v>
      </c>
      <c r="D2" s="103">
        <v>668</v>
      </c>
      <c r="E2" s="103">
        <v>648</v>
      </c>
      <c r="F2" s="104">
        <v>634</v>
      </c>
      <c r="G2" s="102">
        <v>614</v>
      </c>
      <c r="H2" s="103">
        <v>617</v>
      </c>
      <c r="I2" s="103">
        <v>618</v>
      </c>
      <c r="J2" s="104">
        <v>617</v>
      </c>
      <c r="K2" s="105">
        <v>649</v>
      </c>
      <c r="L2" s="103">
        <v>653</v>
      </c>
      <c r="M2" s="103">
        <v>650</v>
      </c>
    </row>
    <row r="3" spans="2:25" x14ac:dyDescent="0.3">
      <c r="B3" s="80" t="s">
        <v>9</v>
      </c>
      <c r="C3" s="85">
        <v>393</v>
      </c>
      <c r="D3" s="73">
        <v>393</v>
      </c>
      <c r="E3" s="73">
        <v>398</v>
      </c>
      <c r="F3" s="86">
        <v>403</v>
      </c>
      <c r="G3" s="85">
        <v>418</v>
      </c>
      <c r="H3" s="73">
        <v>425</v>
      </c>
      <c r="I3" s="73">
        <v>428</v>
      </c>
      <c r="J3" s="86">
        <v>430</v>
      </c>
      <c r="K3" s="81">
        <v>436</v>
      </c>
      <c r="L3" s="73">
        <v>440</v>
      </c>
      <c r="M3" s="73">
        <v>442</v>
      </c>
    </row>
    <row r="4" spans="2:25" x14ac:dyDescent="0.3">
      <c r="B4" s="95" t="s">
        <v>72</v>
      </c>
      <c r="C4" s="96"/>
      <c r="D4" s="97"/>
      <c r="E4" s="97"/>
      <c r="F4" s="98"/>
      <c r="G4" s="99">
        <f>(G2-C2)/C2*100</f>
        <v>-11.143270622286542</v>
      </c>
      <c r="H4" s="100">
        <f t="shared" ref="H4:M4" si="0">(H2-D2)/D2*100</f>
        <v>-7.634730538922156</v>
      </c>
      <c r="I4" s="100">
        <f t="shared" si="0"/>
        <v>-4.6296296296296298</v>
      </c>
      <c r="J4" s="101">
        <f t="shared" si="0"/>
        <v>-2.6813880126182967</v>
      </c>
      <c r="K4" s="100">
        <f t="shared" si="0"/>
        <v>5.7003257328990227</v>
      </c>
      <c r="L4" s="100">
        <f t="shared" si="0"/>
        <v>5.8346839546191251</v>
      </c>
      <c r="M4" s="101">
        <f t="shared" si="0"/>
        <v>5.1779935275080913</v>
      </c>
      <c r="O4" s="115"/>
      <c r="P4" s="116"/>
      <c r="Q4" s="116"/>
      <c r="R4" s="116"/>
      <c r="S4" s="116"/>
      <c r="T4" s="116"/>
      <c r="U4" s="116"/>
      <c r="V4" s="116"/>
      <c r="W4" s="116"/>
      <c r="X4" s="116"/>
      <c r="Y4" s="115"/>
    </row>
    <row r="5" spans="2:25" x14ac:dyDescent="0.3">
      <c r="B5" s="75" t="s">
        <v>73</v>
      </c>
      <c r="C5" s="87"/>
      <c r="D5" s="76"/>
      <c r="E5" s="76"/>
      <c r="F5" s="88"/>
      <c r="G5" s="89">
        <f>(G3-C3)/C3*100</f>
        <v>6.3613231552162848</v>
      </c>
      <c r="H5" s="77">
        <f t="shared" ref="H5" si="1">(H3-D3)/D3*100</f>
        <v>8.1424936386768447</v>
      </c>
      <c r="I5" s="77">
        <f t="shared" ref="I5" si="2">(I3-E3)/E3*100</f>
        <v>7.5376884422110546</v>
      </c>
      <c r="J5" s="78">
        <f t="shared" ref="J5" si="3">(J3-F3)/F3*100</f>
        <v>6.6997518610421833</v>
      </c>
      <c r="K5" s="77">
        <f t="shared" ref="K5" si="4">(K3-G3)/G3*100</f>
        <v>4.3062200956937797</v>
      </c>
      <c r="L5" s="77">
        <f t="shared" ref="L5" si="5">(L3-H3)/H3*100</f>
        <v>3.5294117647058822</v>
      </c>
      <c r="M5" s="78">
        <f t="shared" ref="M5" si="6">(M3-I3)/I3*100</f>
        <v>3.2710280373831773</v>
      </c>
      <c r="O5" s="115"/>
      <c r="P5" s="116"/>
      <c r="Q5" s="116"/>
      <c r="R5" s="116"/>
      <c r="S5" s="116"/>
      <c r="T5" s="116"/>
      <c r="U5" s="116"/>
      <c r="V5" s="116"/>
      <c r="W5" s="116"/>
      <c r="X5" s="116"/>
      <c r="Y5" s="115"/>
    </row>
    <row r="6" spans="2:25" x14ac:dyDescent="0.3">
      <c r="B6" s="4" t="s">
        <v>67</v>
      </c>
      <c r="C6" s="93">
        <v>7.0881167043026121</v>
      </c>
      <c r="D6" s="93">
        <v>6.1836071547673788</v>
      </c>
      <c r="E6" s="93">
        <v>6.356453395575258</v>
      </c>
      <c r="F6" s="93">
        <v>5.8747845169239188</v>
      </c>
      <c r="G6" s="93">
        <v>6.1378997260411694</v>
      </c>
      <c r="H6" s="93">
        <v>6.0051510266888917</v>
      </c>
      <c r="I6" s="93">
        <v>5.8876046580705248</v>
      </c>
      <c r="J6" s="93">
        <v>5.9037651431810332</v>
      </c>
      <c r="K6" s="93">
        <v>7.4820402090218607</v>
      </c>
      <c r="L6" s="93">
        <v>5.246887307731499</v>
      </c>
      <c r="M6" s="93">
        <v>7.8005459259323144</v>
      </c>
      <c r="O6" s="115"/>
      <c r="P6" s="117"/>
      <c r="Q6" s="117"/>
      <c r="R6" s="118"/>
      <c r="S6" s="118"/>
      <c r="T6" s="118"/>
      <c r="U6" s="117"/>
      <c r="V6" s="117"/>
      <c r="W6" s="118"/>
      <c r="X6" s="118"/>
      <c r="Y6" s="115"/>
    </row>
    <row r="7" spans="2:25" x14ac:dyDescent="0.3">
      <c r="D7" s="115"/>
      <c r="E7" s="115"/>
      <c r="F7" s="115"/>
      <c r="G7" s="115"/>
      <c r="H7" s="115"/>
      <c r="I7" s="115"/>
      <c r="J7" s="115"/>
      <c r="K7" s="115"/>
      <c r="O7" s="115"/>
      <c r="P7" s="119"/>
      <c r="Q7" s="120"/>
      <c r="R7" s="121"/>
      <c r="S7" s="121"/>
      <c r="T7" s="121"/>
      <c r="U7" s="120"/>
      <c r="V7" s="121"/>
      <c r="W7" s="121"/>
      <c r="X7" s="121"/>
      <c r="Y7" s="115"/>
    </row>
    <row r="8" spans="2:25" x14ac:dyDescent="0.3">
      <c r="D8" s="115"/>
      <c r="E8" s="115"/>
      <c r="F8" s="115"/>
      <c r="G8" s="115"/>
      <c r="H8" s="115"/>
      <c r="I8" s="115"/>
      <c r="J8" s="115"/>
      <c r="K8" s="115"/>
      <c r="O8" s="115"/>
      <c r="P8" s="119"/>
      <c r="Q8" s="120"/>
      <c r="R8" s="121"/>
      <c r="S8" s="121"/>
      <c r="T8" s="121"/>
      <c r="U8" s="120"/>
      <c r="V8" s="121"/>
      <c r="W8" s="121"/>
      <c r="X8" s="121"/>
      <c r="Y8" s="115"/>
    </row>
    <row r="9" spans="2:25" ht="21.75" customHeight="1" x14ac:dyDescent="0.3">
      <c r="D9" s="115"/>
      <c r="E9" s="106" t="s">
        <v>68</v>
      </c>
      <c r="F9" s="107"/>
      <c r="G9" s="107"/>
      <c r="H9" s="107"/>
      <c r="I9" s="107"/>
      <c r="J9" s="108" t="s">
        <v>69</v>
      </c>
      <c r="K9" s="115"/>
      <c r="O9" s="115"/>
      <c r="P9" s="116"/>
      <c r="Q9" s="116"/>
      <c r="R9" s="116"/>
      <c r="S9" s="116"/>
      <c r="T9" s="116"/>
      <c r="U9" s="120"/>
      <c r="V9" s="121"/>
      <c r="W9" s="121"/>
      <c r="X9" s="121"/>
      <c r="Y9" s="115"/>
    </row>
    <row r="10" spans="2:25" x14ac:dyDescent="0.3">
      <c r="D10" s="115"/>
      <c r="E10" s="109"/>
      <c r="F10" s="110"/>
      <c r="G10" s="110"/>
      <c r="H10" s="110"/>
      <c r="I10" s="110"/>
      <c r="J10" s="111"/>
      <c r="K10" s="115"/>
      <c r="O10" s="115"/>
      <c r="P10" s="119"/>
      <c r="Q10" s="120"/>
      <c r="R10" s="122"/>
      <c r="S10" s="122"/>
      <c r="T10" s="122"/>
      <c r="U10" s="116"/>
      <c r="V10" s="116"/>
      <c r="W10" s="116"/>
      <c r="X10" s="116"/>
      <c r="Y10" s="115"/>
    </row>
    <row r="11" spans="2:25" x14ac:dyDescent="0.3">
      <c r="D11" s="115"/>
      <c r="E11" s="109"/>
      <c r="F11" s="110"/>
      <c r="G11" s="110"/>
      <c r="H11" s="110"/>
      <c r="I11" s="110"/>
      <c r="J11" s="111"/>
      <c r="K11" s="115"/>
      <c r="P11" s="124"/>
      <c r="Q11" s="90"/>
      <c r="R11" s="91"/>
      <c r="S11" s="91"/>
      <c r="T11" s="91"/>
      <c r="U11" s="74"/>
      <c r="V11" s="74"/>
      <c r="W11" s="74"/>
      <c r="X11" s="74"/>
    </row>
    <row r="12" spans="2:25" x14ac:dyDescent="0.3">
      <c r="D12" s="115"/>
      <c r="E12" s="109"/>
      <c r="F12" s="110"/>
      <c r="G12" s="110"/>
      <c r="H12" s="110"/>
      <c r="I12" s="110"/>
      <c r="J12" s="111"/>
      <c r="K12" s="115"/>
      <c r="P12" s="124"/>
      <c r="Q12" s="90"/>
      <c r="R12" s="92"/>
      <c r="S12" s="92"/>
      <c r="T12" s="92"/>
      <c r="U12" s="74"/>
      <c r="V12" s="74"/>
      <c r="W12" s="74"/>
      <c r="X12" s="74"/>
    </row>
    <row r="13" spans="2:25" x14ac:dyDescent="0.3">
      <c r="D13" s="115"/>
      <c r="E13" s="109"/>
      <c r="F13" s="110"/>
      <c r="G13" s="110"/>
      <c r="H13" s="110"/>
      <c r="I13" s="110"/>
      <c r="J13" s="111"/>
      <c r="K13" s="115"/>
      <c r="P13" s="74"/>
      <c r="Q13" s="74"/>
      <c r="R13" s="74"/>
      <c r="S13" s="74"/>
      <c r="T13" s="74"/>
      <c r="U13" s="74"/>
      <c r="V13" s="74"/>
      <c r="W13" s="74"/>
      <c r="X13" s="74"/>
    </row>
    <row r="14" spans="2:25" x14ac:dyDescent="0.3">
      <c r="D14" s="115"/>
      <c r="E14" s="109"/>
      <c r="F14" s="110"/>
      <c r="G14" s="110"/>
      <c r="H14" s="110"/>
      <c r="I14" s="110"/>
      <c r="J14" s="111"/>
      <c r="K14" s="115"/>
      <c r="P14" s="74"/>
      <c r="Q14" s="74"/>
      <c r="R14" s="74"/>
      <c r="S14" s="74"/>
      <c r="T14" s="74"/>
      <c r="U14" s="74"/>
      <c r="V14" s="74"/>
      <c r="W14" s="74"/>
      <c r="X14" s="74"/>
    </row>
    <row r="15" spans="2:25" x14ac:dyDescent="0.3">
      <c r="D15" s="115"/>
      <c r="E15" s="109"/>
      <c r="F15" s="110"/>
      <c r="G15" s="110"/>
      <c r="H15" s="110"/>
      <c r="I15" s="110"/>
      <c r="J15" s="111"/>
      <c r="K15" s="115"/>
      <c r="P15" s="74"/>
      <c r="Q15" s="74"/>
      <c r="R15" s="74"/>
      <c r="S15" s="74"/>
      <c r="T15" s="74"/>
      <c r="U15" s="74"/>
      <c r="V15" s="74"/>
      <c r="W15" s="74"/>
      <c r="X15" s="74"/>
    </row>
    <row r="16" spans="2:25" x14ac:dyDescent="0.3">
      <c r="D16" s="115"/>
      <c r="E16" s="109"/>
      <c r="F16" s="110"/>
      <c r="G16" s="110"/>
      <c r="H16" s="110"/>
      <c r="I16" s="110"/>
      <c r="J16" s="111"/>
      <c r="K16" s="115"/>
    </row>
    <row r="17" spans="4:13" x14ac:dyDescent="0.3">
      <c r="D17" s="115"/>
      <c r="E17" s="109"/>
      <c r="F17" s="110"/>
      <c r="G17" s="110"/>
      <c r="H17" s="110"/>
      <c r="I17" s="110"/>
      <c r="J17" s="111"/>
      <c r="K17" s="115"/>
    </row>
    <row r="18" spans="4:13" x14ac:dyDescent="0.3">
      <c r="D18" s="115"/>
      <c r="E18" s="109"/>
      <c r="F18" s="110"/>
      <c r="G18" s="110"/>
      <c r="H18" s="110"/>
      <c r="I18" s="110"/>
      <c r="J18" s="111"/>
      <c r="K18" s="115"/>
    </row>
    <row r="19" spans="4:13" x14ac:dyDescent="0.3">
      <c r="D19" s="115"/>
      <c r="E19" s="109"/>
      <c r="F19" s="110"/>
      <c r="G19" s="110"/>
      <c r="H19" s="110"/>
      <c r="I19" s="110"/>
      <c r="J19" s="111"/>
      <c r="K19" s="115"/>
    </row>
    <row r="20" spans="4:13" x14ac:dyDescent="0.3">
      <c r="D20" s="115"/>
      <c r="E20" s="109"/>
      <c r="F20" s="110"/>
      <c r="G20" s="110"/>
      <c r="H20" s="110"/>
      <c r="I20" s="110"/>
      <c r="J20" s="111"/>
      <c r="K20" s="115"/>
    </row>
    <row r="21" spans="4:13" x14ac:dyDescent="0.3">
      <c r="D21" s="115"/>
      <c r="E21" s="109"/>
      <c r="F21" s="110"/>
      <c r="G21" s="110"/>
      <c r="H21" s="110"/>
      <c r="I21" s="110"/>
      <c r="J21" s="111"/>
      <c r="K21" s="115"/>
    </row>
    <row r="22" spans="4:13" x14ac:dyDescent="0.3">
      <c r="D22" s="115"/>
      <c r="E22" s="109"/>
      <c r="F22" s="110"/>
      <c r="G22" s="110"/>
      <c r="H22" s="110"/>
      <c r="I22" s="110"/>
      <c r="J22" s="111"/>
      <c r="K22" s="115"/>
    </row>
    <row r="23" spans="4:13" x14ac:dyDescent="0.3">
      <c r="D23" s="115"/>
      <c r="E23" s="109"/>
      <c r="F23" s="110"/>
      <c r="G23" s="110"/>
      <c r="H23" s="110"/>
      <c r="I23" s="110"/>
      <c r="J23" s="111"/>
      <c r="K23" s="115"/>
    </row>
    <row r="24" spans="4:13" x14ac:dyDescent="0.3">
      <c r="D24" s="115"/>
      <c r="E24" s="109"/>
      <c r="F24" s="110"/>
      <c r="G24" s="110"/>
      <c r="H24" s="110"/>
      <c r="I24" s="110"/>
      <c r="J24" s="111"/>
      <c r="K24" s="115"/>
    </row>
    <row r="25" spans="4:13" x14ac:dyDescent="0.3">
      <c r="D25" s="115"/>
      <c r="E25" s="109"/>
      <c r="F25" s="110"/>
      <c r="G25" s="110"/>
      <c r="H25" s="110"/>
      <c r="I25" s="110"/>
      <c r="J25" s="111"/>
      <c r="K25" s="115"/>
    </row>
    <row r="26" spans="4:13" ht="18.75" customHeight="1" x14ac:dyDescent="0.3">
      <c r="D26" s="115"/>
      <c r="E26" s="112"/>
      <c r="F26" s="113"/>
      <c r="G26" s="113"/>
      <c r="H26" s="113"/>
      <c r="I26" s="113"/>
      <c r="J26" s="114" t="s">
        <v>65</v>
      </c>
      <c r="K26" s="115"/>
    </row>
    <row r="27" spans="4:13" x14ac:dyDescent="0.3">
      <c r="D27" s="115"/>
      <c r="E27" s="115"/>
      <c r="F27" s="115"/>
      <c r="G27" s="115"/>
      <c r="H27" s="115"/>
      <c r="I27" s="115"/>
      <c r="J27" s="115"/>
      <c r="K27" s="115"/>
      <c r="L27" s="115"/>
      <c r="M27" s="115"/>
    </row>
    <row r="28" spans="4:13" x14ac:dyDescent="0.3">
      <c r="D28" s="115"/>
      <c r="E28" s="115"/>
      <c r="F28" s="115"/>
      <c r="G28" s="115"/>
      <c r="H28" s="115"/>
      <c r="I28" s="115"/>
      <c r="J28" s="115"/>
      <c r="K28" s="115"/>
      <c r="L28" s="115"/>
      <c r="M28" s="115"/>
    </row>
    <row r="29" spans="4:13" x14ac:dyDescent="0.3">
      <c r="K29" s="115"/>
    </row>
    <row r="30" spans="4:13" x14ac:dyDescent="0.3">
      <c r="K30" s="115"/>
    </row>
    <row r="33" spans="7:15" x14ac:dyDescent="0.3">
      <c r="G33" s="93">
        <v>-14.265124016654912</v>
      </c>
      <c r="H33" s="93">
        <v>-10.824706904672329</v>
      </c>
      <c r="I33" s="93">
        <v>-1.5692246769682419</v>
      </c>
      <c r="J33" s="93">
        <v>3.6639322347197378</v>
      </c>
      <c r="K33" s="93">
        <v>1.7671305928121099</v>
      </c>
      <c r="L33" s="93">
        <v>8.223834645877421</v>
      </c>
      <c r="M33" s="93">
        <v>-2.4972410023562679</v>
      </c>
      <c r="N33" s="93">
        <v>2.6603677018629055</v>
      </c>
      <c r="O33" s="93">
        <v>14.06963779497088</v>
      </c>
    </row>
    <row r="35" spans="7:15" ht="17.25" thickBot="1" x14ac:dyDescent="0.35">
      <c r="G35" s="82" t="s">
        <v>52</v>
      </c>
      <c r="H35" s="83" t="s">
        <v>53</v>
      </c>
      <c r="I35" s="83" t="s">
        <v>54</v>
      </c>
      <c r="J35" s="84" t="s">
        <v>55</v>
      </c>
      <c r="K35" s="54" t="s">
        <v>56</v>
      </c>
      <c r="L35" s="47" t="s">
        <v>57</v>
      </c>
      <c r="M35" s="47" t="s">
        <v>58</v>
      </c>
    </row>
    <row r="36" spans="7:15" ht="17.25" thickBot="1" x14ac:dyDescent="0.35">
      <c r="G36" s="71">
        <f t="shared" ref="G36:M36" si="7">G4-G33</f>
        <v>3.1218533943683706</v>
      </c>
      <c r="H36" s="71">
        <f t="shared" si="7"/>
        <v>3.189976365750173</v>
      </c>
      <c r="I36" s="71">
        <f t="shared" si="7"/>
        <v>-3.0604049526613881</v>
      </c>
      <c r="J36" s="71">
        <f t="shared" si="7"/>
        <v>-6.3453202473380346</v>
      </c>
      <c r="K36" s="71">
        <f t="shared" si="7"/>
        <v>3.9331951400869127</v>
      </c>
      <c r="L36" s="71">
        <f t="shared" si="7"/>
        <v>-2.3891506912582958</v>
      </c>
      <c r="M36" s="71">
        <f t="shared" si="7"/>
        <v>7.6752345298643592</v>
      </c>
      <c r="N36" s="94"/>
    </row>
    <row r="37" spans="7:15" x14ac:dyDescent="0.3">
      <c r="G37" s="93">
        <v>6.1378997260411694</v>
      </c>
      <c r="H37" s="93">
        <v>6.0051510266888917</v>
      </c>
      <c r="I37" s="93">
        <v>5.8876046580705248</v>
      </c>
      <c r="J37" s="93">
        <v>5.9037651431810332</v>
      </c>
      <c r="K37" s="93">
        <v>7.4820402090218607</v>
      </c>
      <c r="L37" s="93">
        <v>5.246887307731499</v>
      </c>
      <c r="M37" s="93">
        <v>7.8005459259323144</v>
      </c>
    </row>
  </sheetData>
  <mergeCells count="1">
    <mergeCell ref="P11:P12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87C66-81D9-4138-BBD6-1D04812CED61}">
  <dimension ref="B1:N5"/>
  <sheetViews>
    <sheetView zoomScale="90" zoomScaleNormal="90" workbookViewId="0">
      <selection activeCell="M28" sqref="M28"/>
    </sheetView>
  </sheetViews>
  <sheetFormatPr defaultRowHeight="16.5" x14ac:dyDescent="0.3"/>
  <cols>
    <col min="1" max="16384" width="9" style="4"/>
  </cols>
  <sheetData>
    <row r="1" spans="2:14" x14ac:dyDescent="0.3">
      <c r="B1" s="46" t="s">
        <v>10</v>
      </c>
      <c r="C1" s="47" t="s">
        <v>11</v>
      </c>
      <c r="D1" s="47" t="s">
        <v>40</v>
      </c>
      <c r="E1" s="47" t="s">
        <v>49</v>
      </c>
      <c r="F1" s="47" t="s">
        <v>50</v>
      </c>
      <c r="G1" s="47" t="s">
        <v>51</v>
      </c>
      <c r="H1" s="47" t="s">
        <v>52</v>
      </c>
      <c r="I1" s="47" t="s">
        <v>53</v>
      </c>
      <c r="J1" s="47" t="s">
        <v>54</v>
      </c>
      <c r="K1" s="47" t="s">
        <v>55</v>
      </c>
      <c r="L1" s="47" t="s">
        <v>56</v>
      </c>
      <c r="M1" s="47" t="s">
        <v>57</v>
      </c>
      <c r="N1" s="47" t="s">
        <v>58</v>
      </c>
    </row>
    <row r="2" spans="2:14" x14ac:dyDescent="0.3">
      <c r="B2" s="49" t="s">
        <v>12</v>
      </c>
      <c r="C2" s="48" t="s">
        <v>59</v>
      </c>
      <c r="D2" s="52">
        <v>361</v>
      </c>
      <c r="E2" s="52">
        <v>354</v>
      </c>
      <c r="F2" s="52">
        <v>342</v>
      </c>
      <c r="G2" s="52">
        <v>332</v>
      </c>
      <c r="H2" s="52">
        <v>318</v>
      </c>
      <c r="I2" s="52">
        <v>317</v>
      </c>
      <c r="J2" s="52">
        <v>313</v>
      </c>
      <c r="K2" s="52">
        <v>311</v>
      </c>
      <c r="L2" s="52">
        <v>304</v>
      </c>
      <c r="M2" s="52">
        <v>322</v>
      </c>
      <c r="N2" s="52">
        <v>313</v>
      </c>
    </row>
    <row r="3" spans="2:14" x14ac:dyDescent="0.3">
      <c r="B3" s="50" t="s">
        <v>13</v>
      </c>
      <c r="C3" s="51" t="s">
        <v>59</v>
      </c>
      <c r="D3" s="52">
        <v>188</v>
      </c>
      <c r="E3" s="53">
        <v>191</v>
      </c>
      <c r="F3" s="53">
        <v>200</v>
      </c>
      <c r="G3" s="53">
        <v>204</v>
      </c>
      <c r="H3" s="53">
        <v>207</v>
      </c>
      <c r="I3" s="53">
        <v>207</v>
      </c>
      <c r="J3" s="53">
        <v>206</v>
      </c>
      <c r="K3" s="53">
        <v>203</v>
      </c>
      <c r="L3" s="53">
        <v>206</v>
      </c>
      <c r="M3" s="53">
        <v>206</v>
      </c>
      <c r="N3" s="53">
        <v>208</v>
      </c>
    </row>
    <row r="4" spans="2:14" x14ac:dyDescent="0.3">
      <c r="B4" s="49" t="s">
        <v>74</v>
      </c>
      <c r="C4" s="48" t="s">
        <v>59</v>
      </c>
      <c r="H4" s="71">
        <f>(H2-D2)/D2*100</f>
        <v>-11.911357340720222</v>
      </c>
      <c r="I4" s="71">
        <f t="shared" ref="I4:N4" si="0">(I2-E2)/E2*100</f>
        <v>-10.451977401129943</v>
      </c>
      <c r="J4" s="71">
        <f t="shared" si="0"/>
        <v>-8.4795321637426895</v>
      </c>
      <c r="K4" s="71">
        <f t="shared" si="0"/>
        <v>-6.3253012048192767</v>
      </c>
      <c r="L4" s="71">
        <f t="shared" si="0"/>
        <v>-4.4025157232704402</v>
      </c>
      <c r="M4" s="71">
        <f t="shared" si="0"/>
        <v>1.5772870662460567</v>
      </c>
      <c r="N4" s="71">
        <f t="shared" si="0"/>
        <v>0</v>
      </c>
    </row>
    <row r="5" spans="2:14" x14ac:dyDescent="0.3">
      <c r="B5" s="50" t="s">
        <v>75</v>
      </c>
      <c r="C5" s="51" t="s">
        <v>59</v>
      </c>
      <c r="H5" s="71">
        <f>(H3-D3)/D3*100</f>
        <v>10.106382978723403</v>
      </c>
      <c r="I5" s="71">
        <f t="shared" ref="I5" si="1">(I3-E3)/E3*100</f>
        <v>8.3769633507853403</v>
      </c>
      <c r="J5" s="71">
        <f t="shared" ref="J5" si="2">(J3-F3)/F3*100</f>
        <v>3</v>
      </c>
      <c r="K5" s="71">
        <f t="shared" ref="K5" si="3">(K3-G3)/G3*100</f>
        <v>-0.49019607843137253</v>
      </c>
      <c r="L5" s="71">
        <f t="shared" ref="L5" si="4">(L3-H3)/H3*100</f>
        <v>-0.48309178743961351</v>
      </c>
      <c r="M5" s="71">
        <f t="shared" ref="M5" si="5">(M3-I3)/I3*100</f>
        <v>-0.48309178743961351</v>
      </c>
      <c r="N5" s="71">
        <f t="shared" ref="N5" si="6">(N3-J3)/J3*100</f>
        <v>0.97087378640776689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9A675-1422-4652-92D9-F61627786C8E}">
  <dimension ref="A1:R40"/>
  <sheetViews>
    <sheetView zoomScale="80" zoomScaleNormal="80" workbookViewId="0">
      <selection activeCell="O49" sqref="O49"/>
    </sheetView>
  </sheetViews>
  <sheetFormatPr defaultRowHeight="16.5" x14ac:dyDescent="0.3"/>
  <cols>
    <col min="1" max="3" width="9" style="4"/>
    <col min="4" max="18" width="12.75" style="4" bestFit="1" customWidth="1"/>
    <col min="19" max="16384" width="9" style="4"/>
  </cols>
  <sheetData>
    <row r="1" spans="1:18" x14ac:dyDescent="0.3">
      <c r="A1" s="123" t="s">
        <v>70</v>
      </c>
    </row>
    <row r="2" spans="1:18" x14ac:dyDescent="0.3">
      <c r="A2" s="12" t="s">
        <v>25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x14ac:dyDescent="0.3">
      <c r="A3" s="55" t="s">
        <v>14</v>
      </c>
      <c r="B3" s="56" t="s">
        <v>8</v>
      </c>
      <c r="C3" s="56" t="s">
        <v>15</v>
      </c>
      <c r="D3" s="56" t="s">
        <v>61</v>
      </c>
      <c r="E3" s="56" t="s">
        <v>62</v>
      </c>
      <c r="F3" s="56" t="s">
        <v>63</v>
      </c>
      <c r="G3" s="56" t="s">
        <v>64</v>
      </c>
      <c r="H3" s="56" t="s">
        <v>40</v>
      </c>
      <c r="I3" s="56" t="s">
        <v>49</v>
      </c>
      <c r="J3" s="56" t="s">
        <v>50</v>
      </c>
      <c r="K3" s="56" t="s">
        <v>51</v>
      </c>
      <c r="L3" s="56" t="s">
        <v>52</v>
      </c>
      <c r="M3" s="56" t="s">
        <v>53</v>
      </c>
      <c r="N3" s="56" t="s">
        <v>54</v>
      </c>
      <c r="O3" s="56" t="s">
        <v>55</v>
      </c>
      <c r="P3" s="56" t="s">
        <v>56</v>
      </c>
      <c r="Q3" s="56" t="s">
        <v>57</v>
      </c>
      <c r="R3" s="56" t="s">
        <v>58</v>
      </c>
    </row>
    <row r="4" spans="1:18" x14ac:dyDescent="0.3">
      <c r="A4" s="57" t="s">
        <v>0</v>
      </c>
      <c r="B4" s="58" t="s">
        <v>16</v>
      </c>
      <c r="C4" s="58" t="s">
        <v>17</v>
      </c>
      <c r="D4" s="59">
        <v>83111515</v>
      </c>
      <c r="E4" s="59">
        <v>167844506</v>
      </c>
      <c r="F4" s="59">
        <v>249556900</v>
      </c>
      <c r="G4" s="59">
        <v>315036250</v>
      </c>
      <c r="H4" s="59">
        <v>56446368</v>
      </c>
      <c r="I4" s="59">
        <v>114389208</v>
      </c>
      <c r="J4" s="59">
        <v>170761549</v>
      </c>
      <c r="K4" s="59">
        <v>227800085</v>
      </c>
      <c r="L4" s="59">
        <v>56005239</v>
      </c>
      <c r="M4" s="59">
        <v>114342532</v>
      </c>
      <c r="N4" s="59">
        <v>173254528</v>
      </c>
      <c r="O4" s="59">
        <v>233482650</v>
      </c>
      <c r="P4" s="59">
        <v>59193001</v>
      </c>
      <c r="Q4" s="59">
        <v>123907193</v>
      </c>
      <c r="R4" s="59">
        <v>181023746</v>
      </c>
    </row>
    <row r="5" spans="1:18" x14ac:dyDescent="0.3">
      <c r="A5" s="57" t="s">
        <v>18</v>
      </c>
      <c r="B5" s="58" t="s">
        <v>9</v>
      </c>
      <c r="C5" s="58" t="s">
        <v>19</v>
      </c>
      <c r="D5" s="59">
        <v>62475114</v>
      </c>
      <c r="E5" s="59">
        <v>122465650</v>
      </c>
      <c r="F5" s="59">
        <v>170960065</v>
      </c>
      <c r="G5" s="59">
        <v>230150431</v>
      </c>
      <c r="H5" s="59">
        <v>62232726</v>
      </c>
      <c r="I5" s="59">
        <v>122458425</v>
      </c>
      <c r="J5" s="59">
        <v>187195872</v>
      </c>
      <c r="K5" s="59">
        <v>261456488</v>
      </c>
      <c r="L5" s="59">
        <v>65227939</v>
      </c>
      <c r="M5" s="59">
        <v>113936815</v>
      </c>
      <c r="N5" s="59">
        <v>163321701</v>
      </c>
      <c r="O5" s="59">
        <v>216543381</v>
      </c>
      <c r="P5" s="59">
        <v>49985510</v>
      </c>
      <c r="Q5" s="59">
        <v>78771940</v>
      </c>
      <c r="R5" s="59">
        <v>119536539</v>
      </c>
    </row>
    <row r="6" spans="1:18" x14ac:dyDescent="0.3">
      <c r="A6" s="60" t="s">
        <v>20</v>
      </c>
      <c r="B6" s="61"/>
      <c r="C6" s="62"/>
      <c r="D6" s="64">
        <v>145586629</v>
      </c>
      <c r="E6" s="64">
        <v>290310156</v>
      </c>
      <c r="F6" s="64">
        <v>420516965</v>
      </c>
      <c r="G6" s="64">
        <v>545186681</v>
      </c>
      <c r="H6" s="64">
        <v>118679095</v>
      </c>
      <c r="I6" s="64">
        <v>236847634</v>
      </c>
      <c r="J6" s="64">
        <v>357957421</v>
      </c>
      <c r="K6" s="64">
        <v>489256573</v>
      </c>
      <c r="L6" s="64">
        <v>121233178</v>
      </c>
      <c r="M6" s="64">
        <v>228279347</v>
      </c>
      <c r="N6" s="64">
        <v>336576229</v>
      </c>
      <c r="O6" s="64">
        <v>450026031</v>
      </c>
      <c r="P6" s="64">
        <v>109178511</v>
      </c>
      <c r="Q6" s="64">
        <v>202679133</v>
      </c>
      <c r="R6" s="64">
        <v>300560285</v>
      </c>
    </row>
    <row r="7" spans="1:18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x14ac:dyDescent="0.3">
      <c r="A8" s="12" t="s">
        <v>26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x14ac:dyDescent="0.3">
      <c r="A9" s="55" t="s">
        <v>14</v>
      </c>
      <c r="B9" s="56" t="s">
        <v>8</v>
      </c>
      <c r="C9" s="56" t="s">
        <v>15</v>
      </c>
      <c r="D9" s="56" t="s">
        <v>61</v>
      </c>
      <c r="E9" s="56" t="s">
        <v>62</v>
      </c>
      <c r="F9" s="56" t="s">
        <v>63</v>
      </c>
      <c r="G9" s="56" t="s">
        <v>64</v>
      </c>
      <c r="H9" s="56" t="s">
        <v>40</v>
      </c>
      <c r="I9" s="56" t="s">
        <v>49</v>
      </c>
      <c r="J9" s="56" t="s">
        <v>50</v>
      </c>
      <c r="K9" s="56" t="s">
        <v>51</v>
      </c>
      <c r="L9" s="56" t="s">
        <v>52</v>
      </c>
      <c r="M9" s="56" t="s">
        <v>53</v>
      </c>
      <c r="N9" s="56" t="s">
        <v>54</v>
      </c>
      <c r="O9" s="56" t="s">
        <v>55</v>
      </c>
      <c r="P9" s="56" t="s">
        <v>56</v>
      </c>
      <c r="Q9" s="56" t="s">
        <v>57</v>
      </c>
      <c r="R9" s="56" t="s">
        <v>58</v>
      </c>
    </row>
    <row r="10" spans="1:18" x14ac:dyDescent="0.3">
      <c r="A10" s="57" t="s">
        <v>0</v>
      </c>
      <c r="B10" s="65" t="s">
        <v>22</v>
      </c>
      <c r="C10" s="65" t="s">
        <v>17</v>
      </c>
      <c r="D10" s="66">
        <v>83111515</v>
      </c>
      <c r="E10" s="66">
        <v>155893977</v>
      </c>
      <c r="F10" s="66">
        <v>237673238</v>
      </c>
      <c r="G10" s="66">
        <v>298637103</v>
      </c>
      <c r="H10" s="66">
        <v>52683277</v>
      </c>
      <c r="I10" s="66">
        <v>110597301</v>
      </c>
      <c r="J10" s="66">
        <v>167008548</v>
      </c>
      <c r="K10" s="66">
        <v>219686657</v>
      </c>
      <c r="L10" s="66">
        <v>56005239</v>
      </c>
      <c r="M10" s="66">
        <v>109920445</v>
      </c>
      <c r="N10" s="66">
        <v>168812104</v>
      </c>
      <c r="O10" s="66">
        <v>224527143</v>
      </c>
      <c r="P10" s="66">
        <v>51379525</v>
      </c>
      <c r="Q10" s="66">
        <v>115741709</v>
      </c>
      <c r="R10" s="66">
        <v>173782796</v>
      </c>
    </row>
    <row r="11" spans="1:18" x14ac:dyDescent="0.3">
      <c r="A11" s="57" t="s">
        <v>23</v>
      </c>
      <c r="B11" s="65" t="s">
        <v>9</v>
      </c>
      <c r="C11" s="65" t="s">
        <v>19</v>
      </c>
      <c r="D11" s="66">
        <v>43038412</v>
      </c>
      <c r="E11" s="66">
        <v>84574778</v>
      </c>
      <c r="F11" s="66">
        <v>127713250</v>
      </c>
      <c r="G11" s="66">
        <v>170878813</v>
      </c>
      <c r="H11" s="66">
        <v>42179959</v>
      </c>
      <c r="I11" s="66">
        <v>82541038</v>
      </c>
      <c r="J11" s="66">
        <v>125482947</v>
      </c>
      <c r="K11" s="66">
        <v>176214510</v>
      </c>
      <c r="L11" s="66">
        <v>42760538</v>
      </c>
      <c r="M11" s="66">
        <v>81014741</v>
      </c>
      <c r="N11" s="66">
        <v>118393277</v>
      </c>
      <c r="O11" s="66">
        <v>156604173</v>
      </c>
      <c r="P11" s="66">
        <v>35939582</v>
      </c>
      <c r="Q11" s="66">
        <v>71162571</v>
      </c>
      <c r="R11" s="66">
        <v>107989309</v>
      </c>
    </row>
    <row r="12" spans="1:18" x14ac:dyDescent="0.3">
      <c r="A12" s="67" t="s">
        <v>24</v>
      </c>
      <c r="B12" s="68"/>
      <c r="C12" s="69"/>
      <c r="D12" s="70">
        <v>126149927</v>
      </c>
      <c r="E12" s="70">
        <v>240468755</v>
      </c>
      <c r="F12" s="70">
        <v>365386488</v>
      </c>
      <c r="G12" s="70">
        <v>469515916</v>
      </c>
      <c r="H12" s="70">
        <v>94863236</v>
      </c>
      <c r="I12" s="70">
        <v>193138339</v>
      </c>
      <c r="J12" s="70">
        <v>292491495</v>
      </c>
      <c r="K12" s="70">
        <v>395901167</v>
      </c>
      <c r="L12" s="70">
        <v>98765777</v>
      </c>
      <c r="M12" s="70">
        <v>190935186</v>
      </c>
      <c r="N12" s="70">
        <v>287205381</v>
      </c>
      <c r="O12" s="70">
        <v>381131316</v>
      </c>
      <c r="P12" s="70">
        <v>87319107</v>
      </c>
      <c r="Q12" s="70">
        <v>186904280</v>
      </c>
      <c r="R12" s="70">
        <v>281772105</v>
      </c>
    </row>
    <row r="14" spans="1:18" x14ac:dyDescent="0.3">
      <c r="A14" s="4" t="s">
        <v>60</v>
      </c>
    </row>
    <row r="15" spans="1:18" x14ac:dyDescent="0.3">
      <c r="A15" s="55" t="s">
        <v>14</v>
      </c>
      <c r="B15" s="56" t="s">
        <v>8</v>
      </c>
      <c r="C15" s="56" t="s">
        <v>15</v>
      </c>
      <c r="D15" s="56" t="s">
        <v>61</v>
      </c>
      <c r="E15" s="56" t="s">
        <v>62</v>
      </c>
      <c r="F15" s="56" t="s">
        <v>63</v>
      </c>
      <c r="G15" s="56" t="s">
        <v>64</v>
      </c>
      <c r="H15" s="56" t="s">
        <v>40</v>
      </c>
      <c r="I15" s="56" t="s">
        <v>49</v>
      </c>
      <c r="J15" s="56" t="s">
        <v>50</v>
      </c>
      <c r="K15" s="56" t="s">
        <v>51</v>
      </c>
      <c r="L15" s="56" t="s">
        <v>52</v>
      </c>
      <c r="M15" s="56" t="s">
        <v>53</v>
      </c>
      <c r="N15" s="56" t="s">
        <v>54</v>
      </c>
      <c r="O15" s="56" t="s">
        <v>55</v>
      </c>
      <c r="P15" s="56" t="s">
        <v>56</v>
      </c>
      <c r="Q15" s="56" t="s">
        <v>57</v>
      </c>
      <c r="R15" s="56" t="s">
        <v>58</v>
      </c>
    </row>
    <row r="16" spans="1:18" x14ac:dyDescent="0.3">
      <c r="A16" s="57" t="s">
        <v>0</v>
      </c>
      <c r="B16" s="65" t="s">
        <v>22</v>
      </c>
      <c r="C16" s="65" t="s">
        <v>17</v>
      </c>
      <c r="D16" s="71">
        <f t="shared" ref="D16:R16" si="0">D10/D4*100</f>
        <v>100</v>
      </c>
      <c r="E16" s="71">
        <f t="shared" si="0"/>
        <v>92.879999897047568</v>
      </c>
      <c r="F16" s="71">
        <f t="shared" si="0"/>
        <v>95.23809519993236</v>
      </c>
      <c r="G16" s="71">
        <f t="shared" si="0"/>
        <v>94.794520630562346</v>
      </c>
      <c r="H16" s="71">
        <f t="shared" si="0"/>
        <v>93.333333687651958</v>
      </c>
      <c r="I16" s="71">
        <f t="shared" si="0"/>
        <v>96.685083264148489</v>
      </c>
      <c r="J16" s="71">
        <f t="shared" si="0"/>
        <v>97.802197847244869</v>
      </c>
      <c r="K16" s="71">
        <f t="shared" si="0"/>
        <v>96.438356026074359</v>
      </c>
      <c r="L16" s="71">
        <f t="shared" si="0"/>
        <v>100</v>
      </c>
      <c r="M16" s="71">
        <f t="shared" si="0"/>
        <v>96.132596573950281</v>
      </c>
      <c r="N16" s="71">
        <f t="shared" si="0"/>
        <v>97.435897317500405</v>
      </c>
      <c r="O16" s="71">
        <f t="shared" si="0"/>
        <v>96.164380094195437</v>
      </c>
      <c r="P16" s="71">
        <f t="shared" si="0"/>
        <v>86.800000222999344</v>
      </c>
      <c r="Q16" s="71">
        <f t="shared" si="0"/>
        <v>93.410000015091939</v>
      </c>
      <c r="R16" s="71">
        <f t="shared" si="0"/>
        <v>95.999999911613813</v>
      </c>
    </row>
    <row r="17" spans="1:18" x14ac:dyDescent="0.3">
      <c r="A17" s="57" t="s">
        <v>23</v>
      </c>
      <c r="B17" s="65" t="s">
        <v>9</v>
      </c>
      <c r="C17" s="65" t="s">
        <v>19</v>
      </c>
      <c r="D17" s="71">
        <f t="shared" ref="D17:R17" si="1">D11/D5*100</f>
        <v>68.888889102307203</v>
      </c>
      <c r="E17" s="71">
        <f t="shared" si="1"/>
        <v>69.060000089821102</v>
      </c>
      <c r="F17" s="71">
        <f t="shared" si="1"/>
        <v>74.703557231333534</v>
      </c>
      <c r="G17" s="71">
        <f t="shared" si="1"/>
        <v>74.246575275802982</v>
      </c>
      <c r="H17" s="71">
        <f t="shared" si="1"/>
        <v>67.777778206276878</v>
      </c>
      <c r="I17" s="71">
        <f t="shared" si="1"/>
        <v>67.403315043452508</v>
      </c>
      <c r="J17" s="71">
        <f t="shared" si="1"/>
        <v>67.032966944912118</v>
      </c>
      <c r="K17" s="71">
        <f t="shared" si="1"/>
        <v>67.397260380855414</v>
      </c>
      <c r="L17" s="71">
        <f t="shared" si="1"/>
        <v>65.555555879206921</v>
      </c>
      <c r="M17" s="71">
        <f t="shared" si="1"/>
        <v>71.104972523586866</v>
      </c>
      <c r="N17" s="71">
        <f t="shared" si="1"/>
        <v>72.490842475367074</v>
      </c>
      <c r="O17" s="71">
        <f t="shared" si="1"/>
        <v>72.319999935717277</v>
      </c>
      <c r="P17" s="71">
        <f t="shared" si="1"/>
        <v>71.900000620179725</v>
      </c>
      <c r="Q17" s="71">
        <f t="shared" si="1"/>
        <v>90.34000051287299</v>
      </c>
      <c r="R17" s="71">
        <f t="shared" si="1"/>
        <v>90.339999721758716</v>
      </c>
    </row>
    <row r="18" spans="1:18" x14ac:dyDescent="0.3">
      <c r="A18" s="67" t="s">
        <v>24</v>
      </c>
      <c r="B18" s="68"/>
      <c r="C18" s="69"/>
    </row>
    <row r="21" spans="1:18" x14ac:dyDescent="0.3">
      <c r="A21" s="123" t="s">
        <v>71</v>
      </c>
    </row>
    <row r="22" spans="1:18" x14ac:dyDescent="0.3">
      <c r="A22" s="12" t="s">
        <v>25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3">
      <c r="A23" s="55" t="s">
        <v>14</v>
      </c>
      <c r="B23" s="56" t="s">
        <v>8</v>
      </c>
      <c r="C23" s="56" t="s">
        <v>15</v>
      </c>
      <c r="D23" s="56" t="s">
        <v>61</v>
      </c>
      <c r="E23" s="56" t="s">
        <v>62</v>
      </c>
      <c r="F23" s="56" t="s">
        <v>63</v>
      </c>
      <c r="G23" s="56" t="s">
        <v>64</v>
      </c>
      <c r="H23" s="56" t="s">
        <v>40</v>
      </c>
      <c r="I23" s="56" t="s">
        <v>49</v>
      </c>
      <c r="J23" s="56" t="s">
        <v>50</v>
      </c>
      <c r="K23" s="56" t="s">
        <v>51</v>
      </c>
      <c r="L23" s="56" t="s">
        <v>52</v>
      </c>
      <c r="M23" s="56" t="s">
        <v>53</v>
      </c>
      <c r="N23" s="56" t="s">
        <v>54</v>
      </c>
      <c r="O23" s="56" t="s">
        <v>55</v>
      </c>
      <c r="P23" s="56" t="s">
        <v>56</v>
      </c>
      <c r="Q23" s="56" t="s">
        <v>57</v>
      </c>
      <c r="R23" s="56" t="s">
        <v>58</v>
      </c>
    </row>
    <row r="24" spans="1:18" x14ac:dyDescent="0.3">
      <c r="A24" s="57" t="s">
        <v>0</v>
      </c>
      <c r="B24" s="58" t="s">
        <v>16</v>
      </c>
      <c r="C24" s="58" t="s">
        <v>17</v>
      </c>
      <c r="D24" s="59">
        <v>83111515</v>
      </c>
      <c r="E24" s="59">
        <f t="shared" ref="E24:G26" si="2">E4-D4</f>
        <v>84732991</v>
      </c>
      <c r="F24" s="59">
        <f t="shared" si="2"/>
        <v>81712394</v>
      </c>
      <c r="G24" s="59">
        <f t="shared" si="2"/>
        <v>65479350</v>
      </c>
      <c r="H24" s="59">
        <v>56446368</v>
      </c>
      <c r="I24" s="59">
        <f t="shared" ref="I24:K26" si="3">I4-H4</f>
        <v>57942840</v>
      </c>
      <c r="J24" s="59">
        <f t="shared" si="3"/>
        <v>56372341</v>
      </c>
      <c r="K24" s="59">
        <f t="shared" si="3"/>
        <v>57038536</v>
      </c>
      <c r="L24" s="59">
        <v>56005239</v>
      </c>
      <c r="M24" s="59">
        <f t="shared" ref="M24:O26" si="4">M4-L4</f>
        <v>58337293</v>
      </c>
      <c r="N24" s="59">
        <f t="shared" si="4"/>
        <v>58911996</v>
      </c>
      <c r="O24" s="59">
        <f t="shared" si="4"/>
        <v>60228122</v>
      </c>
      <c r="P24" s="59">
        <v>59193001</v>
      </c>
      <c r="Q24" s="59">
        <f t="shared" ref="Q24:R26" si="5">Q4-P4</f>
        <v>64714192</v>
      </c>
      <c r="R24" s="59">
        <f t="shared" si="5"/>
        <v>57116553</v>
      </c>
    </row>
    <row r="25" spans="1:18" x14ac:dyDescent="0.3">
      <c r="A25" s="57" t="s">
        <v>18</v>
      </c>
      <c r="B25" s="58" t="s">
        <v>9</v>
      </c>
      <c r="C25" s="58" t="s">
        <v>19</v>
      </c>
      <c r="D25" s="59">
        <v>62475114</v>
      </c>
      <c r="E25" s="59">
        <f t="shared" si="2"/>
        <v>59990536</v>
      </c>
      <c r="F25" s="59">
        <f t="shared" si="2"/>
        <v>48494415</v>
      </c>
      <c r="G25" s="59">
        <f t="shared" si="2"/>
        <v>59190366</v>
      </c>
      <c r="H25" s="59">
        <v>62232726</v>
      </c>
      <c r="I25" s="59">
        <f t="shared" si="3"/>
        <v>60225699</v>
      </c>
      <c r="J25" s="59">
        <f t="shared" si="3"/>
        <v>64737447</v>
      </c>
      <c r="K25" s="59">
        <f t="shared" si="3"/>
        <v>74260616</v>
      </c>
      <c r="L25" s="59">
        <v>65227939</v>
      </c>
      <c r="M25" s="59">
        <f t="shared" si="4"/>
        <v>48708876</v>
      </c>
      <c r="N25" s="59">
        <f t="shared" si="4"/>
        <v>49384886</v>
      </c>
      <c r="O25" s="59">
        <f t="shared" si="4"/>
        <v>53221680</v>
      </c>
      <c r="P25" s="59">
        <v>49985510</v>
      </c>
      <c r="Q25" s="59">
        <f t="shared" si="5"/>
        <v>28786430</v>
      </c>
      <c r="R25" s="59">
        <f t="shared" si="5"/>
        <v>40764599</v>
      </c>
    </row>
    <row r="26" spans="1:18" x14ac:dyDescent="0.3">
      <c r="A26" s="60" t="s">
        <v>20</v>
      </c>
      <c r="B26" s="61"/>
      <c r="C26" s="62"/>
      <c r="D26" s="63" t="s">
        <v>21</v>
      </c>
      <c r="E26" s="59">
        <f t="shared" si="2"/>
        <v>144723527</v>
      </c>
      <c r="F26" s="59">
        <f t="shared" si="2"/>
        <v>130206809</v>
      </c>
      <c r="G26" s="59">
        <f t="shared" si="2"/>
        <v>124669716</v>
      </c>
      <c r="H26" s="64">
        <v>118679095</v>
      </c>
      <c r="I26" s="59">
        <f t="shared" si="3"/>
        <v>118168539</v>
      </c>
      <c r="J26" s="59">
        <f t="shared" si="3"/>
        <v>121109787</v>
      </c>
      <c r="K26" s="59">
        <f t="shared" si="3"/>
        <v>131299152</v>
      </c>
      <c r="L26" s="64">
        <v>121233178</v>
      </c>
      <c r="M26" s="59">
        <f t="shared" si="4"/>
        <v>107046169</v>
      </c>
      <c r="N26" s="59">
        <f t="shared" si="4"/>
        <v>108296882</v>
      </c>
      <c r="O26" s="59">
        <f t="shared" si="4"/>
        <v>113449802</v>
      </c>
      <c r="P26" s="64">
        <v>109178511</v>
      </c>
      <c r="Q26" s="59">
        <f t="shared" si="5"/>
        <v>93500622</v>
      </c>
      <c r="R26" s="59">
        <f t="shared" si="5"/>
        <v>97881152</v>
      </c>
    </row>
    <row r="27" spans="1:18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3">
      <c r="A29" s="12" t="s">
        <v>26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3">
      <c r="A30" s="55" t="s">
        <v>14</v>
      </c>
      <c r="B30" s="56" t="s">
        <v>8</v>
      </c>
      <c r="C30" s="56" t="s">
        <v>15</v>
      </c>
      <c r="D30" s="56" t="s">
        <v>61</v>
      </c>
      <c r="E30" s="56" t="s">
        <v>62</v>
      </c>
      <c r="F30" s="56" t="s">
        <v>63</v>
      </c>
      <c r="G30" s="56" t="s">
        <v>64</v>
      </c>
      <c r="H30" s="56" t="s">
        <v>40</v>
      </c>
      <c r="I30" s="56" t="s">
        <v>49</v>
      </c>
      <c r="J30" s="56" t="s">
        <v>50</v>
      </c>
      <c r="K30" s="56" t="s">
        <v>51</v>
      </c>
      <c r="L30" s="56" t="s">
        <v>52</v>
      </c>
      <c r="M30" s="56" t="s">
        <v>53</v>
      </c>
      <c r="N30" s="56" t="s">
        <v>54</v>
      </c>
      <c r="O30" s="56" t="s">
        <v>55</v>
      </c>
      <c r="P30" s="56" t="s">
        <v>56</v>
      </c>
      <c r="Q30" s="56" t="s">
        <v>57</v>
      </c>
      <c r="R30" s="56" t="s">
        <v>58</v>
      </c>
    </row>
    <row r="31" spans="1:18" x14ac:dyDescent="0.3">
      <c r="A31" s="57" t="s">
        <v>0</v>
      </c>
      <c r="B31" s="65" t="s">
        <v>22</v>
      </c>
      <c r="C31" s="65" t="s">
        <v>17</v>
      </c>
      <c r="D31" s="66">
        <v>83111515</v>
      </c>
      <c r="E31" s="66">
        <f>E10-D10</f>
        <v>72782462</v>
      </c>
      <c r="F31" s="66">
        <f t="shared" ref="F31:G31" si="6">F10-E10</f>
        <v>81779261</v>
      </c>
      <c r="G31" s="66">
        <f t="shared" si="6"/>
        <v>60963865</v>
      </c>
      <c r="H31" s="66">
        <v>52683277</v>
      </c>
      <c r="I31" s="66">
        <f>I10-H10</f>
        <v>57914024</v>
      </c>
      <c r="J31" s="66">
        <f t="shared" ref="J31:K31" si="7">J10-I10</f>
        <v>56411247</v>
      </c>
      <c r="K31" s="66">
        <f t="shared" si="7"/>
        <v>52678109</v>
      </c>
      <c r="L31" s="66">
        <v>56005239</v>
      </c>
      <c r="M31" s="66">
        <f>M10-L10</f>
        <v>53915206</v>
      </c>
      <c r="N31" s="66">
        <f t="shared" ref="N31:O31" si="8">N10-M10</f>
        <v>58891659</v>
      </c>
      <c r="O31" s="66">
        <f t="shared" si="8"/>
        <v>55715039</v>
      </c>
      <c r="P31" s="66">
        <v>51379525</v>
      </c>
      <c r="Q31" s="66">
        <f t="shared" ref="Q31:R31" si="9">Q10-P10</f>
        <v>64362184</v>
      </c>
      <c r="R31" s="66">
        <f t="shared" si="9"/>
        <v>58041087</v>
      </c>
    </row>
    <row r="32" spans="1:18" x14ac:dyDescent="0.3">
      <c r="A32" s="57" t="s">
        <v>23</v>
      </c>
      <c r="B32" s="65" t="s">
        <v>9</v>
      </c>
      <c r="C32" s="65" t="s">
        <v>19</v>
      </c>
      <c r="D32" s="66">
        <v>43038412</v>
      </c>
      <c r="E32" s="66">
        <f t="shared" ref="E32:G32" si="10">E11-D11</f>
        <v>41536366</v>
      </c>
      <c r="F32" s="66">
        <f t="shared" si="10"/>
        <v>43138472</v>
      </c>
      <c r="G32" s="66">
        <f t="shared" si="10"/>
        <v>43165563</v>
      </c>
      <c r="H32" s="66">
        <v>42179959</v>
      </c>
      <c r="I32" s="66">
        <f t="shared" ref="I32:K32" si="11">I11-H11</f>
        <v>40361079</v>
      </c>
      <c r="J32" s="66">
        <f t="shared" si="11"/>
        <v>42941909</v>
      </c>
      <c r="K32" s="66">
        <f t="shared" si="11"/>
        <v>50731563</v>
      </c>
      <c r="L32" s="66">
        <v>42760538</v>
      </c>
      <c r="M32" s="66">
        <f t="shared" ref="M32:O32" si="12">M11-L11</f>
        <v>38254203</v>
      </c>
      <c r="N32" s="66">
        <f t="shared" si="12"/>
        <v>37378536</v>
      </c>
      <c r="O32" s="66">
        <f t="shared" si="12"/>
        <v>38210896</v>
      </c>
      <c r="P32" s="66">
        <v>35939582</v>
      </c>
      <c r="Q32" s="66">
        <f t="shared" ref="Q32:R32" si="13">Q11-P11</f>
        <v>35222989</v>
      </c>
      <c r="R32" s="66">
        <f t="shared" si="13"/>
        <v>36826738</v>
      </c>
    </row>
    <row r="33" spans="1:18" x14ac:dyDescent="0.3">
      <c r="A33" s="67" t="s">
        <v>24</v>
      </c>
      <c r="B33" s="68"/>
      <c r="C33" s="69"/>
      <c r="D33" s="70">
        <v>126149927</v>
      </c>
      <c r="E33" s="66">
        <f t="shared" ref="E33:G33" si="14">E12-D12</f>
        <v>114318828</v>
      </c>
      <c r="F33" s="66">
        <f t="shared" si="14"/>
        <v>124917733</v>
      </c>
      <c r="G33" s="66">
        <f t="shared" si="14"/>
        <v>104129428</v>
      </c>
      <c r="H33" s="70">
        <v>94863236</v>
      </c>
      <c r="I33" s="66">
        <f t="shared" ref="I33:K33" si="15">I12-H12</f>
        <v>98275103</v>
      </c>
      <c r="J33" s="66">
        <f t="shared" si="15"/>
        <v>99353156</v>
      </c>
      <c r="K33" s="66">
        <f t="shared" si="15"/>
        <v>103409672</v>
      </c>
      <c r="L33" s="70">
        <v>98765777</v>
      </c>
      <c r="M33" s="66">
        <f t="shared" ref="M33:O33" si="16">M12-L12</f>
        <v>92169409</v>
      </c>
      <c r="N33" s="66">
        <f t="shared" si="16"/>
        <v>96270195</v>
      </c>
      <c r="O33" s="66">
        <f t="shared" si="16"/>
        <v>93925935</v>
      </c>
      <c r="P33" s="70">
        <v>87319107</v>
      </c>
      <c r="Q33" s="66">
        <f t="shared" ref="Q33:R33" si="17">Q12-P12</f>
        <v>99585173</v>
      </c>
      <c r="R33" s="66">
        <f t="shared" si="17"/>
        <v>94867825</v>
      </c>
    </row>
    <row r="36" spans="1:18" x14ac:dyDescent="0.3">
      <c r="A36" s="72" t="s">
        <v>60</v>
      </c>
    </row>
    <row r="37" spans="1:18" x14ac:dyDescent="0.3">
      <c r="A37" s="55" t="s">
        <v>14</v>
      </c>
      <c r="B37" s="56" t="s">
        <v>8</v>
      </c>
      <c r="C37" s="56" t="s">
        <v>15</v>
      </c>
      <c r="D37" s="56" t="s">
        <v>61</v>
      </c>
      <c r="E37" s="56" t="s">
        <v>62</v>
      </c>
      <c r="F37" s="56" t="s">
        <v>63</v>
      </c>
      <c r="G37" s="56" t="s">
        <v>64</v>
      </c>
      <c r="H37" s="56" t="s">
        <v>40</v>
      </c>
      <c r="I37" s="56" t="s">
        <v>49</v>
      </c>
      <c r="J37" s="56" t="s">
        <v>50</v>
      </c>
      <c r="K37" s="56" t="s">
        <v>51</v>
      </c>
      <c r="L37" s="56" t="s">
        <v>52</v>
      </c>
      <c r="M37" s="56" t="s">
        <v>53</v>
      </c>
      <c r="N37" s="56" t="s">
        <v>54</v>
      </c>
      <c r="O37" s="56" t="s">
        <v>55</v>
      </c>
      <c r="P37" s="56" t="s">
        <v>56</v>
      </c>
      <c r="Q37" s="56" t="s">
        <v>57</v>
      </c>
      <c r="R37" s="56" t="s">
        <v>58</v>
      </c>
    </row>
    <row r="38" spans="1:18" x14ac:dyDescent="0.3">
      <c r="A38" s="57" t="s">
        <v>0</v>
      </c>
      <c r="B38" s="65" t="s">
        <v>22</v>
      </c>
      <c r="C38" s="65" t="s">
        <v>17</v>
      </c>
      <c r="D38" s="71">
        <f>D31/D24*100</f>
        <v>100</v>
      </c>
      <c r="E38" s="71">
        <f t="shared" ref="E38:R38" si="18">E31/E24*100</f>
        <v>85.896250257470555</v>
      </c>
      <c r="F38" s="71">
        <f t="shared" si="18"/>
        <v>100.08183213919789</v>
      </c>
      <c r="G38" s="71">
        <f t="shared" si="18"/>
        <v>93.103955674575261</v>
      </c>
      <c r="H38" s="71">
        <f t="shared" si="18"/>
        <v>93.333333687651958</v>
      </c>
      <c r="I38" s="71">
        <f t="shared" si="18"/>
        <v>99.950268229862388</v>
      </c>
      <c r="J38" s="71">
        <f t="shared" si="18"/>
        <v>100.06901611554504</v>
      </c>
      <c r="K38" s="71">
        <f t="shared" si="18"/>
        <v>92.355296426261717</v>
      </c>
      <c r="L38" s="71">
        <f t="shared" si="18"/>
        <v>100</v>
      </c>
      <c r="M38" s="71">
        <f t="shared" si="18"/>
        <v>92.419793972956541</v>
      </c>
      <c r="N38" s="71">
        <f t="shared" si="18"/>
        <v>99.965479017210697</v>
      </c>
      <c r="O38" s="71">
        <f t="shared" si="18"/>
        <v>92.506684834038154</v>
      </c>
      <c r="P38" s="71">
        <f t="shared" si="18"/>
        <v>86.800000222999344</v>
      </c>
      <c r="Q38" s="71">
        <f t="shared" si="18"/>
        <v>99.456057490449695</v>
      </c>
      <c r="R38" s="71">
        <f t="shared" si="18"/>
        <v>101.61867961464692</v>
      </c>
    </row>
    <row r="39" spans="1:18" x14ac:dyDescent="0.3">
      <c r="A39" s="57" t="s">
        <v>23</v>
      </c>
      <c r="B39" s="65" t="s">
        <v>9</v>
      </c>
      <c r="C39" s="65" t="s">
        <v>19</v>
      </c>
      <c r="D39" s="71">
        <f>D32/D25*100</f>
        <v>68.888889102307203</v>
      </c>
      <c r="E39" s="71">
        <f t="shared" ref="E39:R39" si="19">E32/E25*100</f>
        <v>69.238197838405711</v>
      </c>
      <c r="F39" s="71">
        <f t="shared" si="19"/>
        <v>88.955546736670598</v>
      </c>
      <c r="G39" s="71">
        <f t="shared" si="19"/>
        <v>72.92667019494354</v>
      </c>
      <c r="H39" s="71">
        <f t="shared" si="19"/>
        <v>67.777778206276878</v>
      </c>
      <c r="I39" s="71">
        <f t="shared" si="19"/>
        <v>67.016372861027321</v>
      </c>
      <c r="J39" s="71">
        <f t="shared" si="19"/>
        <v>66.332410359030689</v>
      </c>
      <c r="K39" s="71">
        <f t="shared" si="19"/>
        <v>68.315569857379046</v>
      </c>
      <c r="L39" s="71">
        <f t="shared" si="19"/>
        <v>65.555555879206921</v>
      </c>
      <c r="M39" s="71">
        <f t="shared" si="19"/>
        <v>78.536410899730058</v>
      </c>
      <c r="N39" s="71">
        <f t="shared" si="19"/>
        <v>75.688209546540207</v>
      </c>
      <c r="O39" s="71">
        <f t="shared" si="19"/>
        <v>71.7957343699034</v>
      </c>
      <c r="P39" s="71">
        <f t="shared" si="19"/>
        <v>71.900000620179725</v>
      </c>
      <c r="Q39" s="71">
        <f t="shared" si="19"/>
        <v>122.35969864967626</v>
      </c>
      <c r="R39" s="71">
        <f t="shared" si="19"/>
        <v>90.339998193039989</v>
      </c>
    </row>
    <row r="40" spans="1:18" x14ac:dyDescent="0.3">
      <c r="A40" s="67" t="s">
        <v>24</v>
      </c>
      <c r="B40" s="68"/>
      <c r="C40" s="69"/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사업부문별</vt:lpstr>
      <vt:lpstr>가격</vt:lpstr>
      <vt:lpstr>원재료</vt:lpstr>
      <vt:lpstr>가동률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Minkyung Jung</dc:creator>
  <cp:lastModifiedBy>Admin</cp:lastModifiedBy>
  <dcterms:created xsi:type="dcterms:W3CDTF">2021-03-09T02:12:00Z</dcterms:created>
  <dcterms:modified xsi:type="dcterms:W3CDTF">2021-03-09T12:08:54Z</dcterms:modified>
</cp:coreProperties>
</file>