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yh02\Desktop\"/>
    </mc:Choice>
  </mc:AlternateContent>
  <xr:revisionPtr revIDLastSave="0" documentId="13_ncr:1_{C3B89842-B11B-4282-BBE4-34E4ABD413E8}" xr6:coauthVersionLast="47" xr6:coauthVersionMax="47" xr10:uidLastSave="{00000000-0000-0000-0000-000000000000}"/>
  <bookViews>
    <workbookView xWindow="20400" yWindow="0" windowWidth="17325" windowHeight="15600" xr2:uid="{AD4DAE3E-6D0F-4F77-B648-A2524B6C18C9}"/>
  </bookViews>
  <sheets>
    <sheet name="운용사별" sheetId="1" r:id="rId1"/>
  </sheets>
  <definedNames>
    <definedName name="_xlnm._FilterDatabase" localSheetId="0" hidden="1">운용사별!$A$64:$R$64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6" i="1" l="1"/>
  <c r="F67" i="1"/>
  <c r="F68" i="1"/>
  <c r="F69" i="1"/>
  <c r="F70" i="1"/>
  <c r="F71" i="1"/>
  <c r="F65" i="1"/>
  <c r="F43" i="1"/>
  <c r="F44" i="1"/>
  <c r="F45" i="1"/>
  <c r="F46" i="1"/>
  <c r="F47" i="1"/>
  <c r="F48" i="1"/>
  <c r="F49" i="1"/>
  <c r="F50" i="1"/>
  <c r="F42" i="1"/>
  <c r="F22" i="1"/>
  <c r="F23" i="1"/>
  <c r="F24" i="1"/>
  <c r="F25" i="1"/>
  <c r="F26" i="1"/>
  <c r="F27" i="1"/>
  <c r="F28" i="1"/>
  <c r="F29" i="1"/>
  <c r="F30" i="1"/>
  <c r="E30" i="1" s="1"/>
  <c r="F31" i="1"/>
  <c r="F32" i="1"/>
  <c r="F33" i="1"/>
  <c r="F34" i="1"/>
  <c r="F35" i="1"/>
  <c r="F36" i="1"/>
  <c r="F37" i="1"/>
  <c r="F21" i="1"/>
  <c r="F6" i="1"/>
  <c r="F7" i="1"/>
  <c r="F8" i="1"/>
  <c r="F10" i="1"/>
  <c r="F11" i="1"/>
  <c r="F12" i="1"/>
  <c r="F13" i="1"/>
  <c r="F14" i="1"/>
  <c r="F15" i="1"/>
  <c r="F16" i="1"/>
  <c r="F5" i="1"/>
  <c r="E70" i="1" l="1"/>
  <c r="E67" i="1"/>
  <c r="E68" i="1"/>
  <c r="E69" i="1"/>
  <c r="E71" i="1"/>
  <c r="E65" i="1"/>
  <c r="E66" i="1"/>
  <c r="F56" i="1"/>
  <c r="E56" i="1" s="1"/>
  <c r="F57" i="1"/>
  <c r="E57" i="1" s="1"/>
  <c r="F58" i="1"/>
  <c r="E58" i="1" s="1"/>
  <c r="F59" i="1"/>
  <c r="E59" i="1" s="1"/>
  <c r="F60" i="1"/>
  <c r="E60" i="1" s="1"/>
  <c r="F55" i="1"/>
  <c r="E55" i="1" s="1"/>
  <c r="E49" i="1"/>
  <c r="E48" i="1"/>
  <c r="E43" i="1"/>
  <c r="E44" i="1"/>
  <c r="E45" i="1"/>
  <c r="E46" i="1"/>
  <c r="E47" i="1"/>
  <c r="E50" i="1"/>
  <c r="E42" i="1"/>
  <c r="E20" i="1"/>
  <c r="E41" i="1" s="1"/>
  <c r="E54" i="1" s="1"/>
  <c r="E64" i="1" s="1"/>
  <c r="D20" i="1"/>
  <c r="D41" i="1" s="1"/>
  <c r="D54" i="1" s="1"/>
  <c r="D64" i="1" s="1"/>
  <c r="E24" i="1"/>
  <c r="E25" i="1"/>
  <c r="E26" i="1"/>
  <c r="E27" i="1"/>
  <c r="E28" i="1"/>
  <c r="E29" i="1"/>
  <c r="E21" i="1"/>
  <c r="E31" i="1"/>
  <c r="E22" i="1"/>
  <c r="E32" i="1"/>
  <c r="E33" i="1"/>
  <c r="E34" i="1"/>
  <c r="E35" i="1"/>
  <c r="E36" i="1"/>
  <c r="E37" i="1"/>
  <c r="E23" i="1"/>
  <c r="E10" i="1"/>
  <c r="E8" i="1"/>
  <c r="E12" i="1"/>
  <c r="E5" i="1"/>
  <c r="E13" i="1"/>
  <c r="E14" i="1"/>
  <c r="E6" i="1"/>
  <c r="E7" i="1"/>
  <c r="E15" i="1"/>
  <c r="E16" i="1"/>
  <c r="E11" i="1"/>
</calcChain>
</file>

<file path=xl/sharedStrings.xml><?xml version="1.0" encoding="utf-8"?>
<sst xmlns="http://schemas.openxmlformats.org/spreadsheetml/2006/main" count="319" uniqueCount="119">
  <si>
    <t>삼성자산운용_KODEX</t>
    <phoneticPr fontId="1" type="noConversion"/>
  </si>
  <si>
    <t>종목코드</t>
    <phoneticPr fontId="1" type="noConversion"/>
  </si>
  <si>
    <t>종목명</t>
    <phoneticPr fontId="1" type="noConversion"/>
  </si>
  <si>
    <t>상장일</t>
    <phoneticPr fontId="1" type="noConversion"/>
  </si>
  <si>
    <t>2024.05.28</t>
    <phoneticPr fontId="1" type="noConversion"/>
  </si>
  <si>
    <t>6월</t>
    <phoneticPr fontId="1" type="noConversion"/>
  </si>
  <si>
    <t>7월</t>
    <phoneticPr fontId="1" type="noConversion"/>
  </si>
  <si>
    <t>8월</t>
    <phoneticPr fontId="1" type="noConversion"/>
  </si>
  <si>
    <t>보수(연)</t>
    <phoneticPr fontId="1" type="noConversion"/>
  </si>
  <si>
    <t>2024.01.23</t>
    <phoneticPr fontId="1" type="noConversion"/>
  </si>
  <si>
    <t>2024.04.30</t>
    <phoneticPr fontId="1" type="noConversion"/>
  </si>
  <si>
    <t>2022.09.27</t>
    <phoneticPr fontId="1" type="noConversion"/>
  </si>
  <si>
    <t>KODEX 고배당</t>
    <phoneticPr fontId="1" type="noConversion"/>
  </si>
  <si>
    <t>2017.10.17</t>
    <phoneticPr fontId="1" type="noConversion"/>
  </si>
  <si>
    <t>미래에셋자산운용_TIGER</t>
    <phoneticPr fontId="1" type="noConversion"/>
  </si>
  <si>
    <t>TIGER 배당프리미엄액티브</t>
    <phoneticPr fontId="1" type="noConversion"/>
  </si>
  <si>
    <t>3월</t>
  </si>
  <si>
    <t>4월</t>
  </si>
  <si>
    <t>5월</t>
  </si>
  <si>
    <t>TIGER 미국배당다우존스</t>
    <phoneticPr fontId="1" type="noConversion"/>
  </si>
  <si>
    <t>분배금 기준일</t>
    <phoneticPr fontId="1" type="noConversion"/>
  </si>
  <si>
    <t>2023.06.20</t>
    <phoneticPr fontId="1" type="noConversion"/>
  </si>
  <si>
    <t>2023.12.12</t>
    <phoneticPr fontId="1" type="noConversion"/>
  </si>
  <si>
    <t>TIGER 은행고배당플러스TOP10</t>
    <phoneticPr fontId="1" type="noConversion"/>
  </si>
  <si>
    <t>2023.10.17</t>
    <phoneticPr fontId="1" type="noConversion"/>
  </si>
  <si>
    <t>TIGER 미국S&amp;P500배당귀족</t>
    <phoneticPr fontId="1" type="noConversion"/>
  </si>
  <si>
    <t>2022.05.17</t>
    <phoneticPr fontId="1" type="noConversion"/>
  </si>
  <si>
    <t>TIGER 미국다우존스30</t>
    <phoneticPr fontId="1" type="noConversion"/>
  </si>
  <si>
    <t>2016.07.01</t>
    <phoneticPr fontId="1" type="noConversion"/>
  </si>
  <si>
    <t>TIGER 미국캐시카우100</t>
    <phoneticPr fontId="1" type="noConversion"/>
  </si>
  <si>
    <t>2023.09.19</t>
    <phoneticPr fontId="1" type="noConversion"/>
  </si>
  <si>
    <t>2024.06.25</t>
    <phoneticPr fontId="1" type="noConversion"/>
  </si>
  <si>
    <t>2024.05.21</t>
    <phoneticPr fontId="1" type="noConversion"/>
  </si>
  <si>
    <t>매월 15일</t>
    <phoneticPr fontId="1" type="noConversion"/>
  </si>
  <si>
    <t>2024.01.16</t>
    <phoneticPr fontId="1" type="noConversion"/>
  </si>
  <si>
    <t>9월</t>
    <phoneticPr fontId="1" type="noConversion"/>
  </si>
  <si>
    <t>2024.02.27</t>
    <phoneticPr fontId="1" type="noConversion"/>
  </si>
  <si>
    <t>TIGER 미국나스닥100커버드콜(합성)</t>
    <phoneticPr fontId="1" type="noConversion"/>
  </si>
  <si>
    <t>2022.09.22</t>
    <phoneticPr fontId="1" type="noConversion"/>
  </si>
  <si>
    <t>2018.02.09</t>
    <phoneticPr fontId="1" type="noConversion"/>
  </si>
  <si>
    <t>2012.10.25</t>
    <phoneticPr fontId="1" type="noConversion"/>
  </si>
  <si>
    <t>TIGER 미국투자등급회사채액티브(H)</t>
    <phoneticPr fontId="1" type="noConversion"/>
  </si>
  <si>
    <t>2023.05.31</t>
    <phoneticPr fontId="1" type="noConversion"/>
  </si>
  <si>
    <t>TIGER 글로벌멀티에셋TIF액티브</t>
    <phoneticPr fontId="1" type="noConversion"/>
  </si>
  <si>
    <t>2022.08.30</t>
    <phoneticPr fontId="1" type="noConversion"/>
  </si>
  <si>
    <t>KB자산운용_RISE</t>
    <phoneticPr fontId="1" type="noConversion"/>
  </si>
  <si>
    <t>2018.02.27</t>
    <phoneticPr fontId="1" type="noConversion"/>
  </si>
  <si>
    <t>RISE 200고배당커버드콜ATM</t>
    <phoneticPr fontId="1" type="noConversion"/>
  </si>
  <si>
    <t>KODEX 미국AI테크TOP10타겟커버드콜</t>
    <phoneticPr fontId="1" type="noConversion"/>
  </si>
  <si>
    <t>KODEX 테슬라커버드콜채권혼합액티브</t>
    <phoneticPr fontId="1" type="noConversion"/>
  </si>
  <si>
    <t>KODEX 미국30년국채타겟커버드콜(합성 H)</t>
    <phoneticPr fontId="1" type="noConversion"/>
  </si>
  <si>
    <t>KODEX 미국배당다우존스타겟커버드콜</t>
    <phoneticPr fontId="1" type="noConversion"/>
  </si>
  <si>
    <t>KODEX 미국배당커버드콜액티브</t>
    <phoneticPr fontId="1" type="noConversion"/>
  </si>
  <si>
    <t>KODEX 미국배당다우존스</t>
    <phoneticPr fontId="1" type="noConversion"/>
  </si>
  <si>
    <t>2024.08.13</t>
    <phoneticPr fontId="1" type="noConversion"/>
  </si>
  <si>
    <t>KODEX 미국30년국채액티브(H)</t>
    <phoneticPr fontId="1" type="noConversion"/>
  </si>
  <si>
    <t>2024.06.18</t>
    <phoneticPr fontId="1" type="noConversion"/>
  </si>
  <si>
    <t>KODEX 은행</t>
    <phoneticPr fontId="1" type="noConversion"/>
  </si>
  <si>
    <t>2006.06.27</t>
    <phoneticPr fontId="1" type="noConversion"/>
  </si>
  <si>
    <t>-</t>
    <phoneticPr fontId="1" type="noConversion"/>
  </si>
  <si>
    <t>RISE 미국S&amp;P500(H)</t>
    <phoneticPr fontId="1" type="noConversion"/>
  </si>
  <si>
    <t>2023.03.21</t>
    <phoneticPr fontId="1" type="noConversion"/>
  </si>
  <si>
    <t>분배금</t>
    <phoneticPr fontId="1" type="noConversion"/>
  </si>
  <si>
    <t>RISE 미국S&amp;P배당킹</t>
    <phoneticPr fontId="1" type="noConversion"/>
  </si>
  <si>
    <t>2023.06.27</t>
    <phoneticPr fontId="1" type="noConversion"/>
  </si>
  <si>
    <t>RISE 미국30년국채커버드콜(합성)</t>
    <phoneticPr fontId="1" type="noConversion"/>
  </si>
  <si>
    <t>2023.12.14</t>
    <phoneticPr fontId="1" type="noConversion"/>
  </si>
  <si>
    <t>RISE 미국30년국채액티브</t>
    <phoneticPr fontId="1" type="noConversion"/>
  </si>
  <si>
    <t>RISE 200위클리커버드콜</t>
    <phoneticPr fontId="1" type="noConversion"/>
  </si>
  <si>
    <t>2024.03.05</t>
    <phoneticPr fontId="1" type="noConversion"/>
  </si>
  <si>
    <t>RISE 미국배당100데일리고정커버드콜</t>
    <phoneticPr fontId="1" type="noConversion"/>
  </si>
  <si>
    <t>2024.09.24</t>
    <phoneticPr fontId="1" type="noConversion"/>
  </si>
  <si>
    <t>한국투자신탁운용_ACE</t>
    <phoneticPr fontId="1" type="noConversion"/>
  </si>
  <si>
    <t>ACE 미국30년국채액티브(H)</t>
    <phoneticPr fontId="1" type="noConversion"/>
  </si>
  <si>
    <t>2023.03.14</t>
    <phoneticPr fontId="1" type="noConversion"/>
  </si>
  <si>
    <t>ACE 미국배당다우존스</t>
    <phoneticPr fontId="1" type="noConversion"/>
  </si>
  <si>
    <t>2021.10.21</t>
    <phoneticPr fontId="1" type="noConversion"/>
  </si>
  <si>
    <t>ACE미국빅테크7+데일리타겟커버드콜(합성)</t>
    <phoneticPr fontId="1" type="noConversion"/>
  </si>
  <si>
    <t>2024.04.23</t>
    <phoneticPr fontId="1" type="noConversion"/>
  </si>
  <si>
    <t>ACE 미국30년국채엔화노출액티브(H)</t>
    <phoneticPr fontId="1" type="noConversion"/>
  </si>
  <si>
    <t>2024.03.12</t>
    <phoneticPr fontId="1" type="noConversion"/>
  </si>
  <si>
    <t>ACE미국500데일리타겟커버드콜(합성)</t>
    <phoneticPr fontId="1" type="noConversion"/>
  </si>
  <si>
    <t>ACE 글로벌인컴TOP10 SOLACTIVE</t>
    <phoneticPr fontId="1" type="noConversion"/>
  </si>
  <si>
    <t>2023.07.11</t>
    <phoneticPr fontId="1" type="noConversion"/>
  </si>
  <si>
    <t>신한자산운용_SOL</t>
    <phoneticPr fontId="1" type="noConversion"/>
  </si>
  <si>
    <t>SOL 미국배당다우존스</t>
    <phoneticPr fontId="1" type="noConversion"/>
  </si>
  <si>
    <t>2022.11.15</t>
    <phoneticPr fontId="1" type="noConversion"/>
  </si>
  <si>
    <t>SOL 미국배당다우존스(H)</t>
    <phoneticPr fontId="1" type="noConversion"/>
  </si>
  <si>
    <t>SOL 미국S&amp;P500</t>
    <phoneticPr fontId="1" type="noConversion"/>
  </si>
  <si>
    <t>2022.06.21</t>
    <phoneticPr fontId="1" type="noConversion"/>
  </si>
  <si>
    <t>SOL 미국30년국채커버드콜(합성)</t>
    <phoneticPr fontId="1" type="noConversion"/>
  </si>
  <si>
    <t>2023.12.27</t>
    <phoneticPr fontId="1" type="noConversion"/>
  </si>
  <si>
    <t>SOL 금융지주플러스고배당</t>
    <phoneticPr fontId="1" type="noConversion"/>
  </si>
  <si>
    <t>SOL 미국배당미국채혼합50</t>
    <phoneticPr fontId="1" type="noConversion"/>
  </si>
  <si>
    <t>TIGER 미국나스닥100타겟데일리커버드콜</t>
    <phoneticPr fontId="1" type="noConversion"/>
  </si>
  <si>
    <t>TIGER 미국S&amp;P500타겟데일리커버드콜</t>
    <phoneticPr fontId="1" type="noConversion"/>
  </si>
  <si>
    <t>TIGER 미국테크TOP10타겟커버드콜</t>
    <phoneticPr fontId="1" type="noConversion"/>
  </si>
  <si>
    <t>TIGER 미국배당다우존스타겟커버드콜2호</t>
    <phoneticPr fontId="1" type="noConversion"/>
  </si>
  <si>
    <t>TIGER 미국배당다우존스타겟커버드콜1호</t>
    <phoneticPr fontId="1" type="noConversion"/>
  </si>
  <si>
    <t>TIGER 미국30년국채커버드콜액티브(H)</t>
    <phoneticPr fontId="1" type="noConversion"/>
  </si>
  <si>
    <t>TIGER 200 커버드콜</t>
    <phoneticPr fontId="1" type="noConversion"/>
  </si>
  <si>
    <t>TIGER 200 커버드콜OTM</t>
    <phoneticPr fontId="1" type="noConversion"/>
  </si>
  <si>
    <t>현재가</t>
    <phoneticPr fontId="1" type="noConversion"/>
  </si>
  <si>
    <t>10월</t>
    <phoneticPr fontId="1" type="noConversion"/>
  </si>
  <si>
    <t>11월</t>
    <phoneticPr fontId="1" type="noConversion"/>
  </si>
  <si>
    <t xml:space="preserve">매월 마지막 </t>
  </si>
  <si>
    <t>수익률</t>
    <phoneticPr fontId="1" type="noConversion"/>
  </si>
  <si>
    <t>2022.11.29</t>
    <phoneticPr fontId="1" type="noConversion"/>
  </si>
  <si>
    <t>KODEX 삼성전자채권혼합</t>
    <phoneticPr fontId="1" type="noConversion"/>
  </si>
  <si>
    <t>KODEX 한국부동산리츠인프라</t>
    <phoneticPr fontId="1" type="noConversion"/>
  </si>
  <si>
    <t>RISE 미국AI밸류체인데일리고정커버드콜</t>
    <phoneticPr fontId="1" type="noConversion"/>
  </si>
  <si>
    <t>2024.10.02</t>
    <phoneticPr fontId="1" type="noConversion"/>
  </si>
  <si>
    <t>RISE 글로벌리얼티인컴</t>
    <phoneticPr fontId="1" type="noConversion"/>
  </si>
  <si>
    <t>2024.02.20</t>
    <phoneticPr fontId="1" type="noConversion"/>
  </si>
  <si>
    <t>SOL 미국500타겟커버드콜액티브</t>
    <phoneticPr fontId="1" type="noConversion"/>
  </si>
  <si>
    <t>2024.10.15</t>
    <phoneticPr fontId="1" type="noConversion"/>
  </si>
  <si>
    <t>KODEX 200타겟위클리커버드콜</t>
    <phoneticPr fontId="1" type="noConversion"/>
  </si>
  <si>
    <t>2024.12.03</t>
    <phoneticPr fontId="1" type="noConversion"/>
  </si>
  <si>
    <t>12월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</si>
</sst>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0.00_ ;[Red]\-0.00\ "/>
    <numFmt numFmtId="178" formatCode="000000"/>
  </numFmts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auto="1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2" borderId="0" xfId="0" applyFill="1" applyAlignment="1">
      <alignment horizontal="left" vertical="center"/>
    </xf>
    <xf numFmtId="176" fontId="0" fillId="2" borderId="0" xfId="0" applyNumberFormat="1" applyFill="1" applyAlignment="1">
      <alignment horizontal="left" vertical="center"/>
    </xf>
    <xf numFmtId="10" fontId="0" fillId="2" borderId="0" xfId="0" applyNumberFormat="1" applyFill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178" fontId="0" fillId="5" borderId="0" xfId="0" applyNumberFormat="1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178" fontId="0" fillId="5" borderId="1" xfId="0" applyNumberForma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178" fontId="2" fillId="3" borderId="6" xfId="0" applyNumberFormat="1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178" fontId="4" fillId="2" borderId="0" xfId="0" applyNumberFormat="1" applyFont="1" applyFill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176" fontId="0" fillId="5" borderId="0" xfId="0" applyNumberFormat="1" applyFill="1" applyAlignment="1">
      <alignment horizontal="center" vertical="center"/>
    </xf>
    <xf numFmtId="177" fontId="0" fillId="5" borderId="0" xfId="0" applyNumberForma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177" fontId="4" fillId="2" borderId="0" xfId="0" applyNumberFormat="1" applyFont="1" applyFill="1" applyAlignment="1">
      <alignment horizontal="center" vertical="center"/>
    </xf>
    <xf numFmtId="176" fontId="0" fillId="5" borderId="1" xfId="0" applyNumberFormat="1" applyFill="1" applyBorder="1" applyAlignment="1">
      <alignment horizontal="center" vertical="center"/>
    </xf>
    <xf numFmtId="177" fontId="0" fillId="5" borderId="1" xfId="0" applyNumberForma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/>
    </xf>
    <xf numFmtId="10" fontId="0" fillId="5" borderId="10" xfId="0" applyNumberForma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10" fontId="0" fillId="5" borderId="4" xfId="0" applyNumberFormat="1" applyFill="1" applyBorder="1" applyAlignment="1">
      <alignment horizontal="left" vertical="center"/>
    </xf>
    <xf numFmtId="0" fontId="0" fillId="5" borderId="10" xfId="0" applyFill="1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76" fontId="4" fillId="5" borderId="0" xfId="0" applyNumberFormat="1" applyFont="1" applyFill="1" applyAlignment="1">
      <alignment horizontal="center" vertical="center"/>
    </xf>
    <xf numFmtId="177" fontId="4" fillId="5" borderId="0" xfId="0" applyNumberFormat="1" applyFont="1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177" fontId="0" fillId="2" borderId="11" xfId="0" applyNumberForma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10" fontId="0" fillId="5" borderId="14" xfId="0" applyNumberFormat="1" applyFill="1" applyBorder="1" applyAlignment="1">
      <alignment horizontal="left" vertical="center"/>
    </xf>
    <xf numFmtId="10" fontId="4" fillId="5" borderId="14" xfId="0" applyNumberFormat="1" applyFont="1" applyFill="1" applyBorder="1" applyAlignment="1">
      <alignment horizontal="left" vertical="center"/>
    </xf>
    <xf numFmtId="10" fontId="0" fillId="5" borderId="12" xfId="0" applyNumberFormat="1" applyFill="1" applyBorder="1" applyAlignment="1">
      <alignment horizontal="left" vertical="center"/>
    </xf>
    <xf numFmtId="178" fontId="4" fillId="2" borderId="1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horizontal="left" vertical="center"/>
    </xf>
    <xf numFmtId="176" fontId="0" fillId="2" borderId="1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0" fillId="5" borderId="2" xfId="0" applyNumberFormat="1" applyFill="1" applyBorder="1" applyAlignment="1">
      <alignment horizontal="center" vertical="center"/>
    </xf>
    <xf numFmtId="176" fontId="0" fillId="5" borderId="3" xfId="0" applyNumberForma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0" fillId="5" borderId="0" xfId="0" applyNumberForma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0" fontId="0" fillId="5" borderId="0" xfId="0" applyNumberFormat="1" applyFill="1" applyAlignment="1">
      <alignment horizontal="center" vertical="center" wrapText="1"/>
    </xf>
    <xf numFmtId="10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0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0" fontId="4" fillId="5" borderId="0" xfId="0" applyNumberFormat="1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10" fontId="0" fillId="5" borderId="1" xfId="0" applyNumberFormat="1" applyFill="1" applyBorder="1" applyAlignment="1">
      <alignment horizontal="center" vertical="center" wrapText="1"/>
    </xf>
    <xf numFmtId="10" fontId="4" fillId="2" borderId="0" xfId="0" applyNumberFormat="1" applyFont="1" applyFill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76" fontId="4" fillId="5" borderId="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93AEB-E5B5-4141-8E72-5643342F8F27}">
  <dimension ref="A3:W71"/>
  <sheetViews>
    <sheetView tabSelected="1" zoomScale="85" zoomScaleNormal="85" workbookViewId="0"/>
  </sheetViews>
  <sheetFormatPr defaultRowHeight="16.5" x14ac:dyDescent="0.3"/>
  <cols>
    <col min="1" max="1" width="9" style="1"/>
    <col min="2" max="2" width="36" style="1" customWidth="1"/>
    <col min="3" max="3" width="12.5" style="1" customWidth="1"/>
    <col min="4" max="4" width="7.875" style="1" bestFit="1" customWidth="1"/>
    <col min="5" max="5" width="7.875" style="1" customWidth="1"/>
    <col min="6" max="6" width="7.875" style="1" bestFit="1" customWidth="1"/>
    <col min="7" max="16" width="5.375" style="64" customWidth="1"/>
    <col min="17" max="17" width="10.875" style="64" customWidth="1"/>
    <col min="18" max="18" width="10.875" style="64" bestFit="1" customWidth="1"/>
    <col min="19" max="20" width="9" style="1"/>
    <col min="21" max="21" width="12.75" style="1" bestFit="1" customWidth="1"/>
    <col min="22" max="22" width="9" style="1"/>
    <col min="23" max="23" width="13.25" style="1" customWidth="1"/>
    <col min="24" max="16384" width="9" style="1"/>
  </cols>
  <sheetData>
    <row r="3" spans="1:22" x14ac:dyDescent="0.3">
      <c r="A3" s="5" t="s">
        <v>0</v>
      </c>
      <c r="B3" s="6"/>
      <c r="C3" s="6"/>
      <c r="D3" s="6"/>
      <c r="E3" s="6"/>
      <c r="F3" s="6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4" spans="1:22" ht="17.25" thickBot="1" x14ac:dyDescent="0.35">
      <c r="A4" s="13" t="s">
        <v>1</v>
      </c>
      <c r="B4" s="25" t="s">
        <v>2</v>
      </c>
      <c r="C4" s="25" t="s">
        <v>20</v>
      </c>
      <c r="D4" s="18" t="s">
        <v>102</v>
      </c>
      <c r="E4" s="18" t="s">
        <v>106</v>
      </c>
      <c r="F4" s="14" t="s">
        <v>62</v>
      </c>
      <c r="G4" s="18" t="s">
        <v>16</v>
      </c>
      <c r="H4" s="18" t="s">
        <v>17</v>
      </c>
      <c r="I4" s="18" t="s">
        <v>18</v>
      </c>
      <c r="J4" s="18" t="s">
        <v>5</v>
      </c>
      <c r="K4" s="18" t="s">
        <v>6</v>
      </c>
      <c r="L4" s="18" t="s">
        <v>7</v>
      </c>
      <c r="M4" s="18" t="s">
        <v>35</v>
      </c>
      <c r="N4" s="65" t="s">
        <v>103</v>
      </c>
      <c r="O4" s="65" t="s">
        <v>104</v>
      </c>
      <c r="P4" s="65" t="s">
        <v>118</v>
      </c>
      <c r="Q4" s="18" t="s">
        <v>8</v>
      </c>
      <c r="R4" s="18" t="s">
        <v>3</v>
      </c>
    </row>
    <row r="5" spans="1:22" ht="17.25" thickTop="1" x14ac:dyDescent="0.3">
      <c r="A5" s="17">
        <v>481060</v>
      </c>
      <c r="B5" s="27" t="s">
        <v>50</v>
      </c>
      <c r="C5" s="27" t="s">
        <v>33</v>
      </c>
      <c r="D5" s="21">
        <v>9170</v>
      </c>
      <c r="E5" s="22">
        <f t="shared" ref="E5:E16" si="0">(F5/D5)*100</f>
        <v>1.1195928753180662</v>
      </c>
      <c r="F5" s="49">
        <f>AVERAGE(K5:P5)</f>
        <v>102.66666666666667</v>
      </c>
      <c r="G5" s="21" t="s">
        <v>59</v>
      </c>
      <c r="H5" s="21" t="s">
        <v>59</v>
      </c>
      <c r="I5" s="21">
        <v>104</v>
      </c>
      <c r="J5" s="55">
        <v>106</v>
      </c>
      <c r="K5" s="55">
        <v>103</v>
      </c>
      <c r="L5" s="55">
        <v>107</v>
      </c>
      <c r="M5" s="55">
        <v>107</v>
      </c>
      <c r="N5" s="55">
        <v>101</v>
      </c>
      <c r="O5" s="55">
        <v>99</v>
      </c>
      <c r="P5" s="55">
        <v>99</v>
      </c>
      <c r="Q5" s="54">
        <v>2.5000000000000001E-3</v>
      </c>
      <c r="R5" s="55" t="s">
        <v>10</v>
      </c>
    </row>
    <row r="6" spans="1:22" x14ac:dyDescent="0.3">
      <c r="A6" s="17">
        <v>441640</v>
      </c>
      <c r="B6" s="27" t="s">
        <v>52</v>
      </c>
      <c r="C6" s="27" t="s">
        <v>33</v>
      </c>
      <c r="D6" s="21">
        <v>12035</v>
      </c>
      <c r="E6" s="22">
        <f t="shared" si="0"/>
        <v>0.72150671652125742</v>
      </c>
      <c r="F6" s="49">
        <f t="shared" ref="F6:F16" si="1">AVERAGE(K6:P6)</f>
        <v>86.833333333333329</v>
      </c>
      <c r="G6" s="21">
        <v>65</v>
      </c>
      <c r="H6" s="21">
        <v>75</v>
      </c>
      <c r="I6" s="21">
        <v>80</v>
      </c>
      <c r="J6" s="55">
        <v>85</v>
      </c>
      <c r="K6" s="55">
        <v>85</v>
      </c>
      <c r="L6" s="55">
        <v>83</v>
      </c>
      <c r="M6" s="55">
        <v>83</v>
      </c>
      <c r="N6" s="55">
        <v>82</v>
      </c>
      <c r="O6" s="55">
        <v>88</v>
      </c>
      <c r="P6" s="55">
        <v>100</v>
      </c>
      <c r="Q6" s="54">
        <v>1.9E-3</v>
      </c>
      <c r="R6" s="55" t="s">
        <v>11</v>
      </c>
    </row>
    <row r="7" spans="1:22" x14ac:dyDescent="0.3">
      <c r="A7" s="17">
        <v>489250</v>
      </c>
      <c r="B7" s="27" t="s">
        <v>53</v>
      </c>
      <c r="C7" s="27" t="s">
        <v>33</v>
      </c>
      <c r="D7" s="21">
        <v>11085</v>
      </c>
      <c r="E7" s="22">
        <f t="shared" si="0"/>
        <v>0.2976995940460081</v>
      </c>
      <c r="F7" s="49">
        <f t="shared" si="1"/>
        <v>33</v>
      </c>
      <c r="G7" s="21" t="s">
        <v>59</v>
      </c>
      <c r="H7" s="21" t="s">
        <v>59</v>
      </c>
      <c r="I7" s="21" t="s">
        <v>59</v>
      </c>
      <c r="J7" s="55" t="s">
        <v>59</v>
      </c>
      <c r="K7" s="55" t="s">
        <v>59</v>
      </c>
      <c r="L7" s="55" t="s">
        <v>59</v>
      </c>
      <c r="M7" s="55">
        <v>30</v>
      </c>
      <c r="N7" s="55">
        <v>33</v>
      </c>
      <c r="O7" s="55">
        <v>28</v>
      </c>
      <c r="P7" s="55">
        <v>41</v>
      </c>
      <c r="Q7" s="54">
        <v>9.0000000000000006E-5</v>
      </c>
      <c r="R7" s="55" t="s">
        <v>54</v>
      </c>
    </row>
    <row r="8" spans="1:22" x14ac:dyDescent="0.3">
      <c r="A8" s="17">
        <v>448330</v>
      </c>
      <c r="B8" s="27" t="s">
        <v>108</v>
      </c>
      <c r="C8" s="27" t="s">
        <v>33</v>
      </c>
      <c r="D8" s="21">
        <v>10430</v>
      </c>
      <c r="E8" s="22">
        <f t="shared" si="0"/>
        <v>0.14381591562799617</v>
      </c>
      <c r="F8" s="49">
        <f t="shared" si="1"/>
        <v>15</v>
      </c>
      <c r="G8" s="21" t="s">
        <v>59</v>
      </c>
      <c r="H8" s="21" t="s">
        <v>59</v>
      </c>
      <c r="I8" s="21" t="s">
        <v>59</v>
      </c>
      <c r="J8" s="55" t="s">
        <v>59</v>
      </c>
      <c r="K8" s="55" t="s">
        <v>59</v>
      </c>
      <c r="L8" s="55" t="s">
        <v>59</v>
      </c>
      <c r="M8" s="55" t="s">
        <v>59</v>
      </c>
      <c r="N8" s="55">
        <v>16</v>
      </c>
      <c r="O8" s="55">
        <v>16</v>
      </c>
      <c r="P8" s="55">
        <v>13</v>
      </c>
      <c r="Q8" s="54">
        <v>6.9999999999999999E-4</v>
      </c>
      <c r="R8" s="55" t="s">
        <v>107</v>
      </c>
    </row>
    <row r="9" spans="1:22" x14ac:dyDescent="0.3">
      <c r="A9" s="17">
        <v>498400</v>
      </c>
      <c r="B9" s="27" t="s">
        <v>116</v>
      </c>
      <c r="C9" s="27" t="s">
        <v>33</v>
      </c>
      <c r="D9" s="21">
        <v>9635</v>
      </c>
      <c r="E9" s="22"/>
      <c r="F9" s="49" t="s">
        <v>59</v>
      </c>
      <c r="G9" s="21" t="s">
        <v>59</v>
      </c>
      <c r="H9" s="21" t="s">
        <v>59</v>
      </c>
      <c r="I9" s="21" t="s">
        <v>59</v>
      </c>
      <c r="J9" s="55" t="s">
        <v>59</v>
      </c>
      <c r="K9" s="55" t="s">
        <v>59</v>
      </c>
      <c r="L9" s="55" t="s">
        <v>59</v>
      </c>
      <c r="M9" s="55" t="s">
        <v>59</v>
      </c>
      <c r="N9" s="55" t="s">
        <v>59</v>
      </c>
      <c r="O9" s="55" t="s">
        <v>59</v>
      </c>
      <c r="P9" s="55"/>
      <c r="Q9" s="54">
        <v>3.8999999999999998E-3</v>
      </c>
      <c r="R9" s="55" t="s">
        <v>117</v>
      </c>
    </row>
    <row r="10" spans="1:22" x14ac:dyDescent="0.3">
      <c r="A10" s="41">
        <v>476800</v>
      </c>
      <c r="B10" s="42" t="s">
        <v>109</v>
      </c>
      <c r="C10" s="42" t="s">
        <v>33</v>
      </c>
      <c r="D10" s="43">
        <v>4580</v>
      </c>
      <c r="E10" s="44">
        <f t="shared" si="0"/>
        <v>0.77874818049490535</v>
      </c>
      <c r="F10" s="50">
        <f t="shared" si="1"/>
        <v>35.666666666666664</v>
      </c>
      <c r="G10" s="43" t="s">
        <v>59</v>
      </c>
      <c r="H10" s="43">
        <v>30</v>
      </c>
      <c r="I10" s="43">
        <v>33</v>
      </c>
      <c r="J10" s="57">
        <v>34</v>
      </c>
      <c r="K10" s="57">
        <v>35</v>
      </c>
      <c r="L10" s="57">
        <v>36</v>
      </c>
      <c r="M10" s="57">
        <v>35</v>
      </c>
      <c r="N10" s="57">
        <v>35</v>
      </c>
      <c r="O10" s="57">
        <v>36</v>
      </c>
      <c r="P10" s="57">
        <v>37</v>
      </c>
      <c r="Q10" s="56">
        <v>3.8999999999999998E-3</v>
      </c>
      <c r="R10" s="57" t="s">
        <v>4</v>
      </c>
    </row>
    <row r="11" spans="1:22" x14ac:dyDescent="0.3">
      <c r="A11" s="7">
        <v>483280</v>
      </c>
      <c r="B11" s="29" t="s">
        <v>48</v>
      </c>
      <c r="C11" s="26" t="s">
        <v>105</v>
      </c>
      <c r="D11" s="19">
        <v>11805</v>
      </c>
      <c r="E11" s="20">
        <f t="shared" si="0"/>
        <v>1.1238175914160664</v>
      </c>
      <c r="F11" s="51">
        <f t="shared" si="1"/>
        <v>132.66666666666666</v>
      </c>
      <c r="G11" s="19" t="s">
        <v>59</v>
      </c>
      <c r="H11" s="19" t="s">
        <v>59</v>
      </c>
      <c r="I11" s="19" t="s">
        <v>59</v>
      </c>
      <c r="J11" s="59">
        <v>156</v>
      </c>
      <c r="K11" s="59">
        <v>135</v>
      </c>
      <c r="L11" s="59">
        <v>124</v>
      </c>
      <c r="M11" s="59">
        <v>125</v>
      </c>
      <c r="N11" s="59">
        <v>133</v>
      </c>
      <c r="O11" s="59">
        <v>134</v>
      </c>
      <c r="P11" s="59">
        <v>145</v>
      </c>
      <c r="Q11" s="58">
        <v>3.8999999999999998E-3</v>
      </c>
      <c r="R11" s="59" t="s">
        <v>4</v>
      </c>
    </row>
    <row r="12" spans="1:22" x14ac:dyDescent="0.3">
      <c r="A12" s="7">
        <v>475080</v>
      </c>
      <c r="B12" s="29" t="s">
        <v>49</v>
      </c>
      <c r="C12" s="26" t="s">
        <v>105</v>
      </c>
      <c r="D12" s="19">
        <v>9860</v>
      </c>
      <c r="E12" s="20">
        <f t="shared" si="0"/>
        <v>1.2153482082488167</v>
      </c>
      <c r="F12" s="51">
        <f t="shared" si="1"/>
        <v>119.83333333333333</v>
      </c>
      <c r="G12" s="19">
        <v>122</v>
      </c>
      <c r="H12" s="19">
        <v>119</v>
      </c>
      <c r="I12" s="19">
        <v>119</v>
      </c>
      <c r="J12" s="59">
        <v>120</v>
      </c>
      <c r="K12" s="59">
        <v>120</v>
      </c>
      <c r="L12" s="59">
        <v>117</v>
      </c>
      <c r="M12" s="59">
        <v>118</v>
      </c>
      <c r="N12" s="59">
        <v>119</v>
      </c>
      <c r="O12" s="59">
        <v>122</v>
      </c>
      <c r="P12" s="59">
        <v>123</v>
      </c>
      <c r="Q12" s="58">
        <v>3.8999999999999998E-3</v>
      </c>
      <c r="R12" s="59" t="s">
        <v>9</v>
      </c>
    </row>
    <row r="13" spans="1:22" x14ac:dyDescent="0.3">
      <c r="A13" s="7">
        <v>484790</v>
      </c>
      <c r="B13" s="29" t="s">
        <v>55</v>
      </c>
      <c r="C13" s="26" t="s">
        <v>105</v>
      </c>
      <c r="D13" s="19">
        <v>9095</v>
      </c>
      <c r="E13" s="20">
        <f t="shared" si="0"/>
        <v>0.44896463258200481</v>
      </c>
      <c r="F13" s="51">
        <f t="shared" si="1"/>
        <v>40.833333333333336</v>
      </c>
      <c r="G13" s="19" t="s">
        <v>59</v>
      </c>
      <c r="H13" s="19" t="s">
        <v>59</v>
      </c>
      <c r="I13" s="19" t="s">
        <v>59</v>
      </c>
      <c r="J13" s="59" t="s">
        <v>59</v>
      </c>
      <c r="K13" s="59">
        <v>58</v>
      </c>
      <c r="L13" s="59">
        <v>37</v>
      </c>
      <c r="M13" s="59">
        <v>37</v>
      </c>
      <c r="N13" s="59">
        <v>38</v>
      </c>
      <c r="O13" s="59">
        <v>30</v>
      </c>
      <c r="P13" s="59">
        <v>45</v>
      </c>
      <c r="Q13" s="58">
        <v>1.4999999999999999E-4</v>
      </c>
      <c r="R13" s="59" t="s">
        <v>56</v>
      </c>
    </row>
    <row r="14" spans="1:22" x14ac:dyDescent="0.3">
      <c r="A14" s="7">
        <v>483290</v>
      </c>
      <c r="B14" s="29" t="s">
        <v>51</v>
      </c>
      <c r="C14" s="26" t="s">
        <v>105</v>
      </c>
      <c r="D14" s="19">
        <v>10740</v>
      </c>
      <c r="E14" s="20">
        <f t="shared" si="0"/>
        <v>0.97299813780260713</v>
      </c>
      <c r="F14" s="51">
        <f t="shared" si="1"/>
        <v>104.5</v>
      </c>
      <c r="G14" s="19" t="s">
        <v>59</v>
      </c>
      <c r="H14" s="19" t="s">
        <v>59</v>
      </c>
      <c r="I14" s="19" t="s">
        <v>59</v>
      </c>
      <c r="J14" s="59">
        <v>101</v>
      </c>
      <c r="K14" s="59">
        <v>104</v>
      </c>
      <c r="L14" s="59">
        <v>102</v>
      </c>
      <c r="M14" s="59">
        <v>101</v>
      </c>
      <c r="N14" s="59">
        <v>105</v>
      </c>
      <c r="O14" s="59">
        <v>109</v>
      </c>
      <c r="P14" s="59">
        <v>106</v>
      </c>
      <c r="Q14" s="58">
        <v>3.8999999999999998E-3</v>
      </c>
      <c r="R14" s="59" t="s">
        <v>4</v>
      </c>
    </row>
    <row r="15" spans="1:22" x14ac:dyDescent="0.3">
      <c r="A15" s="7">
        <v>91170</v>
      </c>
      <c r="B15" s="29" t="s">
        <v>57</v>
      </c>
      <c r="C15" s="26" t="s">
        <v>105</v>
      </c>
      <c r="D15" s="19">
        <v>8130</v>
      </c>
      <c r="E15" s="20">
        <f t="shared" si="0"/>
        <v>0.36900369003690037</v>
      </c>
      <c r="F15" s="51">
        <f t="shared" si="1"/>
        <v>30</v>
      </c>
      <c r="G15" s="19" t="s">
        <v>59</v>
      </c>
      <c r="H15" s="19" t="s">
        <v>59</v>
      </c>
      <c r="I15" s="19" t="s">
        <v>59</v>
      </c>
      <c r="J15" s="59" t="s">
        <v>59</v>
      </c>
      <c r="K15" s="59" t="s">
        <v>59</v>
      </c>
      <c r="L15" s="59">
        <v>30</v>
      </c>
      <c r="M15" s="59">
        <v>30</v>
      </c>
      <c r="N15" s="59">
        <v>30</v>
      </c>
      <c r="O15" s="59">
        <v>30</v>
      </c>
      <c r="P15" s="59">
        <v>30</v>
      </c>
      <c r="Q15" s="60">
        <v>3.0000000000000001E-3</v>
      </c>
      <c r="R15" s="59" t="s">
        <v>58</v>
      </c>
    </row>
    <row r="16" spans="1:22" x14ac:dyDescent="0.3">
      <c r="A16" s="9">
        <v>279530</v>
      </c>
      <c r="B16" s="30" t="s">
        <v>12</v>
      </c>
      <c r="C16" s="28" t="s">
        <v>105</v>
      </c>
      <c r="D16" s="23">
        <v>10095</v>
      </c>
      <c r="E16" s="24">
        <f t="shared" si="0"/>
        <v>0.49694568268119527</v>
      </c>
      <c r="F16" s="52">
        <f t="shared" si="1"/>
        <v>50.166666666666664</v>
      </c>
      <c r="G16" s="23" t="s">
        <v>59</v>
      </c>
      <c r="H16" s="23">
        <v>40</v>
      </c>
      <c r="I16" s="23">
        <v>40</v>
      </c>
      <c r="J16" s="62">
        <v>40</v>
      </c>
      <c r="K16" s="62">
        <v>77</v>
      </c>
      <c r="L16" s="62">
        <v>75</v>
      </c>
      <c r="M16" s="62">
        <v>40</v>
      </c>
      <c r="N16" s="62">
        <v>37</v>
      </c>
      <c r="O16" s="62">
        <v>22</v>
      </c>
      <c r="P16" s="62">
        <v>50</v>
      </c>
      <c r="Q16" s="61">
        <v>3.0000000000000001E-3</v>
      </c>
      <c r="R16" s="62" t="s">
        <v>13</v>
      </c>
      <c r="V16" s="2"/>
    </row>
    <row r="17" spans="1:23" x14ac:dyDescent="0.3">
      <c r="C17" s="3"/>
      <c r="D17" s="3"/>
      <c r="E17" s="3"/>
      <c r="F17" s="2"/>
      <c r="G17" s="33"/>
      <c r="H17" s="33"/>
      <c r="I17" s="33"/>
      <c r="Q17" s="63"/>
      <c r="V17" s="2"/>
      <c r="W17" s="2"/>
    </row>
    <row r="18" spans="1:23" x14ac:dyDescent="0.3">
      <c r="F18" s="2"/>
      <c r="G18" s="33"/>
      <c r="H18" s="33"/>
      <c r="I18" s="33"/>
      <c r="U18" s="2"/>
      <c r="V18" s="2"/>
      <c r="W18" s="2"/>
    </row>
    <row r="19" spans="1:23" x14ac:dyDescent="0.3">
      <c r="A19" s="5" t="s">
        <v>14</v>
      </c>
      <c r="B19" s="6"/>
      <c r="C19" s="6"/>
      <c r="D19" s="6"/>
      <c r="E19" s="6"/>
      <c r="F19" s="6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U19" s="2"/>
      <c r="V19" s="2"/>
      <c r="W19" s="2"/>
    </row>
    <row r="20" spans="1:23" ht="17.25" thickBot="1" x14ac:dyDescent="0.35">
      <c r="A20" s="15" t="s">
        <v>1</v>
      </c>
      <c r="B20" s="15" t="s">
        <v>2</v>
      </c>
      <c r="C20" s="36" t="s">
        <v>20</v>
      </c>
      <c r="D20" s="15" t="str">
        <f>D4</f>
        <v>현재가</v>
      </c>
      <c r="E20" s="15" t="str">
        <f>E4</f>
        <v>수익률</v>
      </c>
      <c r="F20" s="16" t="s">
        <v>62</v>
      </c>
      <c r="G20" s="65" t="s">
        <v>16</v>
      </c>
      <c r="H20" s="65" t="s">
        <v>17</v>
      </c>
      <c r="I20" s="65" t="s">
        <v>18</v>
      </c>
      <c r="J20" s="65" t="s">
        <v>5</v>
      </c>
      <c r="K20" s="65" t="s">
        <v>6</v>
      </c>
      <c r="L20" s="65" t="s">
        <v>7</v>
      </c>
      <c r="M20" s="65" t="s">
        <v>35</v>
      </c>
      <c r="N20" s="65" t="s">
        <v>103</v>
      </c>
      <c r="O20" s="65" t="s">
        <v>104</v>
      </c>
      <c r="P20" s="65" t="s">
        <v>118</v>
      </c>
      <c r="Q20" s="65" t="s">
        <v>8</v>
      </c>
      <c r="R20" s="65" t="s">
        <v>3</v>
      </c>
      <c r="U20" s="2"/>
      <c r="V20" s="2"/>
      <c r="W20" s="2"/>
    </row>
    <row r="21" spans="1:23" ht="17.25" thickTop="1" x14ac:dyDescent="0.3">
      <c r="A21" s="1">
        <v>474220</v>
      </c>
      <c r="B21" s="1" t="s">
        <v>96</v>
      </c>
      <c r="C21" s="37" t="s">
        <v>33</v>
      </c>
      <c r="D21" s="33">
        <v>14890</v>
      </c>
      <c r="E21" s="35">
        <f t="shared" ref="E21:E37" si="2">(F21/D21)*100</f>
        <v>0.589886948735169</v>
      </c>
      <c r="F21" s="72">
        <f>AVERAGE(L21:Q21)</f>
        <v>87.834166666666661</v>
      </c>
      <c r="G21" s="64">
        <v>92</v>
      </c>
      <c r="H21" s="64">
        <v>93</v>
      </c>
      <c r="I21" s="64">
        <v>94</v>
      </c>
      <c r="J21" s="64">
        <v>102</v>
      </c>
      <c r="K21" s="64">
        <v>110</v>
      </c>
      <c r="L21" s="64">
        <v>97</v>
      </c>
      <c r="M21" s="64">
        <v>95</v>
      </c>
      <c r="N21" s="64">
        <v>103</v>
      </c>
      <c r="O21" s="64">
        <v>113</v>
      </c>
      <c r="P21" s="64">
        <v>119</v>
      </c>
      <c r="Q21" s="63">
        <v>5.0000000000000001E-3</v>
      </c>
      <c r="R21" s="64" t="s">
        <v>34</v>
      </c>
      <c r="U21" s="2"/>
      <c r="V21" s="2"/>
      <c r="W21" s="2"/>
    </row>
    <row r="22" spans="1:23" x14ac:dyDescent="0.3">
      <c r="A22" s="4">
        <v>458750</v>
      </c>
      <c r="B22" s="4" t="s">
        <v>98</v>
      </c>
      <c r="C22" s="45" t="s">
        <v>33</v>
      </c>
      <c r="D22" s="46">
        <v>11995</v>
      </c>
      <c r="E22" s="47">
        <f t="shared" si="2"/>
        <v>0.4029510907322495</v>
      </c>
      <c r="F22" s="73">
        <f t="shared" ref="F22:F37" si="3">AVERAGE(L22:Q22)</f>
        <v>48.333983333333329</v>
      </c>
      <c r="G22" s="67">
        <v>56</v>
      </c>
      <c r="H22" s="67">
        <v>60</v>
      </c>
      <c r="I22" s="67">
        <v>66</v>
      </c>
      <c r="J22" s="67">
        <v>66</v>
      </c>
      <c r="K22" s="67">
        <v>68</v>
      </c>
      <c r="L22" s="67">
        <v>64</v>
      </c>
      <c r="M22" s="67">
        <v>22</v>
      </c>
      <c r="N22" s="67">
        <v>68</v>
      </c>
      <c r="O22" s="67">
        <v>60</v>
      </c>
      <c r="P22" s="67">
        <v>76</v>
      </c>
      <c r="Q22" s="66">
        <v>3.8999999999999998E-3</v>
      </c>
      <c r="R22" s="67" t="s">
        <v>21</v>
      </c>
      <c r="U22" s="2"/>
      <c r="V22" s="2"/>
      <c r="W22" s="2"/>
    </row>
    <row r="23" spans="1:23" x14ac:dyDescent="0.3">
      <c r="A23" s="8">
        <v>472150</v>
      </c>
      <c r="B23" s="8" t="s">
        <v>15</v>
      </c>
      <c r="C23" s="38" t="s">
        <v>105</v>
      </c>
      <c r="D23" s="19">
        <v>9525</v>
      </c>
      <c r="E23" s="20">
        <f t="shared" si="2"/>
        <v>0.81890638670166238</v>
      </c>
      <c r="F23" s="51">
        <f t="shared" si="3"/>
        <v>78.000833333333333</v>
      </c>
      <c r="G23" s="59">
        <v>64</v>
      </c>
      <c r="H23" s="59">
        <v>64</v>
      </c>
      <c r="I23" s="59">
        <v>64</v>
      </c>
      <c r="J23" s="59">
        <v>67</v>
      </c>
      <c r="K23" s="59">
        <v>67</v>
      </c>
      <c r="L23" s="59">
        <v>67</v>
      </c>
      <c r="M23" s="59">
        <v>67</v>
      </c>
      <c r="N23" s="59">
        <v>67</v>
      </c>
      <c r="O23" s="59">
        <v>67</v>
      </c>
      <c r="P23" s="59">
        <v>200</v>
      </c>
      <c r="Q23" s="58">
        <v>5.0000000000000001E-3</v>
      </c>
      <c r="R23" s="59" t="s">
        <v>22</v>
      </c>
      <c r="U23" s="2"/>
      <c r="V23" s="2"/>
      <c r="W23" s="2"/>
    </row>
    <row r="24" spans="1:23" x14ac:dyDescent="0.3">
      <c r="A24" s="12">
        <v>458730</v>
      </c>
      <c r="B24" s="12" t="s">
        <v>19</v>
      </c>
      <c r="C24" s="39" t="s">
        <v>105</v>
      </c>
      <c r="D24" s="31">
        <v>12870</v>
      </c>
      <c r="E24" s="32">
        <f t="shared" si="2"/>
        <v>0.24993537943537944</v>
      </c>
      <c r="F24" s="74">
        <f t="shared" si="3"/>
        <v>32.166683333333332</v>
      </c>
      <c r="G24" s="69">
        <v>28</v>
      </c>
      <c r="H24" s="69">
        <v>35</v>
      </c>
      <c r="I24" s="69">
        <v>42</v>
      </c>
      <c r="J24" s="69">
        <v>42</v>
      </c>
      <c r="K24" s="69">
        <v>41</v>
      </c>
      <c r="L24" s="69">
        <v>39</v>
      </c>
      <c r="M24" s="69">
        <v>34</v>
      </c>
      <c r="N24" s="69">
        <v>34</v>
      </c>
      <c r="O24" s="69">
        <v>48</v>
      </c>
      <c r="P24" s="69">
        <v>38</v>
      </c>
      <c r="Q24" s="68">
        <v>1E-4</v>
      </c>
      <c r="R24" s="69" t="s">
        <v>21</v>
      </c>
      <c r="U24" s="2"/>
      <c r="V24" s="2"/>
      <c r="W24" s="2"/>
    </row>
    <row r="25" spans="1:23" x14ac:dyDescent="0.3">
      <c r="A25" s="8">
        <v>466940</v>
      </c>
      <c r="B25" s="8" t="s">
        <v>23</v>
      </c>
      <c r="C25" s="38" t="s">
        <v>105</v>
      </c>
      <c r="D25" s="19">
        <v>13475</v>
      </c>
      <c r="E25" s="20">
        <f t="shared" si="2"/>
        <v>0.42177241805813231</v>
      </c>
      <c r="F25" s="51">
        <f t="shared" si="3"/>
        <v>56.833833333333331</v>
      </c>
      <c r="G25" s="59">
        <v>61</v>
      </c>
      <c r="H25" s="59">
        <v>61</v>
      </c>
      <c r="I25" s="59">
        <v>61</v>
      </c>
      <c r="J25" s="59">
        <v>61</v>
      </c>
      <c r="K25" s="59">
        <v>61</v>
      </c>
      <c r="L25" s="59">
        <v>61</v>
      </c>
      <c r="M25" s="59">
        <v>61</v>
      </c>
      <c r="N25" s="59">
        <v>73</v>
      </c>
      <c r="O25" s="59">
        <v>73</v>
      </c>
      <c r="P25" s="59">
        <v>73</v>
      </c>
      <c r="Q25" s="58">
        <v>3.0000000000000001E-3</v>
      </c>
      <c r="R25" s="59" t="s">
        <v>24</v>
      </c>
      <c r="U25" s="2"/>
      <c r="V25" s="2"/>
      <c r="W25" s="2"/>
    </row>
    <row r="26" spans="1:23" x14ac:dyDescent="0.3">
      <c r="A26" s="8">
        <v>429000</v>
      </c>
      <c r="B26" s="8" t="s">
        <v>25</v>
      </c>
      <c r="C26" s="38" t="s">
        <v>105</v>
      </c>
      <c r="D26" s="19">
        <v>12515</v>
      </c>
      <c r="E26" s="20">
        <f t="shared" si="2"/>
        <v>0.1478259422026901</v>
      </c>
      <c r="F26" s="51">
        <f t="shared" si="3"/>
        <v>18.500416666666666</v>
      </c>
      <c r="G26" s="59">
        <v>20</v>
      </c>
      <c r="H26" s="59">
        <v>18</v>
      </c>
      <c r="I26" s="59">
        <v>20</v>
      </c>
      <c r="J26" s="59">
        <v>23</v>
      </c>
      <c r="K26" s="59">
        <v>20</v>
      </c>
      <c r="L26" s="59">
        <v>20</v>
      </c>
      <c r="M26" s="59">
        <v>22</v>
      </c>
      <c r="N26" s="59">
        <v>22</v>
      </c>
      <c r="O26" s="59">
        <v>25</v>
      </c>
      <c r="P26" s="59">
        <v>22</v>
      </c>
      <c r="Q26" s="58">
        <v>2.5000000000000001E-3</v>
      </c>
      <c r="R26" s="59" t="s">
        <v>26</v>
      </c>
      <c r="U26" s="2"/>
      <c r="V26" s="2"/>
      <c r="W26" s="2"/>
    </row>
    <row r="27" spans="1:23" x14ac:dyDescent="0.3">
      <c r="A27" s="8">
        <v>245340</v>
      </c>
      <c r="B27" s="8" t="s">
        <v>27</v>
      </c>
      <c r="C27" s="38" t="s">
        <v>105</v>
      </c>
      <c r="D27" s="19">
        <v>30690</v>
      </c>
      <c r="E27" s="20">
        <f t="shared" si="2"/>
        <v>0.12707912457912457</v>
      </c>
      <c r="F27" s="51">
        <f t="shared" si="3"/>
        <v>39.000583333333331</v>
      </c>
      <c r="G27" s="59">
        <v>60</v>
      </c>
      <c r="H27" s="59">
        <v>23</v>
      </c>
      <c r="I27" s="59">
        <v>45</v>
      </c>
      <c r="J27" s="59">
        <v>55</v>
      </c>
      <c r="K27" s="59">
        <v>25</v>
      </c>
      <c r="L27" s="59">
        <v>36</v>
      </c>
      <c r="M27" s="59">
        <v>45</v>
      </c>
      <c r="N27" s="59">
        <v>60</v>
      </c>
      <c r="O27" s="59">
        <v>35</v>
      </c>
      <c r="P27" s="59">
        <v>58</v>
      </c>
      <c r="Q27" s="58">
        <v>3.5000000000000001E-3</v>
      </c>
      <c r="R27" s="59" t="s">
        <v>28</v>
      </c>
      <c r="U27" s="2"/>
      <c r="V27" s="2"/>
      <c r="W27" s="2"/>
    </row>
    <row r="28" spans="1:23" x14ac:dyDescent="0.3">
      <c r="A28" s="8">
        <v>465670</v>
      </c>
      <c r="B28" s="8" t="s">
        <v>29</v>
      </c>
      <c r="C28" s="38" t="s">
        <v>105</v>
      </c>
      <c r="D28" s="19">
        <v>13015</v>
      </c>
      <c r="E28" s="20">
        <f t="shared" si="2"/>
        <v>0.14086630810603148</v>
      </c>
      <c r="F28" s="51">
        <f t="shared" si="3"/>
        <v>18.333749999999998</v>
      </c>
      <c r="G28" s="59">
        <v>25</v>
      </c>
      <c r="H28" s="59">
        <v>18</v>
      </c>
      <c r="I28" s="59">
        <v>15</v>
      </c>
      <c r="J28" s="59">
        <v>20</v>
      </c>
      <c r="K28" s="59">
        <v>18</v>
      </c>
      <c r="L28" s="59">
        <v>24</v>
      </c>
      <c r="M28" s="59">
        <v>18</v>
      </c>
      <c r="N28" s="59">
        <v>20</v>
      </c>
      <c r="O28" s="59">
        <v>22</v>
      </c>
      <c r="P28" s="59">
        <v>26</v>
      </c>
      <c r="Q28" s="58">
        <v>2.5000000000000001E-3</v>
      </c>
      <c r="R28" s="59" t="s">
        <v>30</v>
      </c>
    </row>
    <row r="29" spans="1:23" x14ac:dyDescent="0.3">
      <c r="A29" s="8">
        <v>486290</v>
      </c>
      <c r="B29" s="8" t="s">
        <v>94</v>
      </c>
      <c r="C29" s="38" t="s">
        <v>105</v>
      </c>
      <c r="D29" s="19">
        <v>10425</v>
      </c>
      <c r="E29" s="20">
        <f t="shared" si="2"/>
        <v>0.99121103117506015</v>
      </c>
      <c r="F29" s="51">
        <f t="shared" si="3"/>
        <v>103.33375000000001</v>
      </c>
      <c r="G29" s="59"/>
      <c r="H29" s="59"/>
      <c r="I29" s="59"/>
      <c r="J29" s="59"/>
      <c r="K29" s="59">
        <v>120</v>
      </c>
      <c r="L29" s="59">
        <v>117</v>
      </c>
      <c r="M29" s="59">
        <v>118</v>
      </c>
      <c r="N29" s="59">
        <v>124</v>
      </c>
      <c r="O29" s="59">
        <v>126</v>
      </c>
      <c r="P29" s="59">
        <v>135</v>
      </c>
      <c r="Q29" s="58">
        <v>2.5000000000000001E-3</v>
      </c>
      <c r="R29" s="59" t="s">
        <v>31</v>
      </c>
    </row>
    <row r="30" spans="1:23" x14ac:dyDescent="0.3">
      <c r="A30" s="8">
        <v>482730</v>
      </c>
      <c r="B30" s="8" t="s">
        <v>95</v>
      </c>
      <c r="C30" s="38" t="s">
        <v>105</v>
      </c>
      <c r="D30" s="19">
        <v>11345</v>
      </c>
      <c r="E30" s="20">
        <f t="shared" si="2"/>
        <v>0.66108785074188336</v>
      </c>
      <c r="F30" s="51">
        <f t="shared" si="3"/>
        <v>75.000416666666666</v>
      </c>
      <c r="G30" s="59"/>
      <c r="H30" s="59"/>
      <c r="I30" s="59"/>
      <c r="J30" s="59">
        <v>95</v>
      </c>
      <c r="K30" s="59">
        <v>91</v>
      </c>
      <c r="L30" s="59">
        <v>85</v>
      </c>
      <c r="M30" s="59">
        <v>85</v>
      </c>
      <c r="N30" s="59">
        <v>90</v>
      </c>
      <c r="O30" s="59">
        <v>93</v>
      </c>
      <c r="P30" s="59">
        <v>97</v>
      </c>
      <c r="Q30" s="58">
        <v>2.5000000000000001E-3</v>
      </c>
      <c r="R30" s="59" t="s">
        <v>32</v>
      </c>
    </row>
    <row r="31" spans="1:23" x14ac:dyDescent="0.3">
      <c r="A31" s="8">
        <v>458760</v>
      </c>
      <c r="B31" s="8" t="s">
        <v>97</v>
      </c>
      <c r="C31" s="38" t="s">
        <v>105</v>
      </c>
      <c r="D31" s="19">
        <v>10935</v>
      </c>
      <c r="E31" s="20">
        <f t="shared" si="2"/>
        <v>0.72245679012345676</v>
      </c>
      <c r="F31" s="51">
        <f t="shared" si="3"/>
        <v>79.000649999999993</v>
      </c>
      <c r="G31" s="59">
        <v>88</v>
      </c>
      <c r="H31" s="59">
        <v>90</v>
      </c>
      <c r="I31" s="59">
        <v>95</v>
      </c>
      <c r="J31" s="59">
        <v>95</v>
      </c>
      <c r="K31" s="59">
        <v>98</v>
      </c>
      <c r="L31" s="59">
        <v>94</v>
      </c>
      <c r="M31" s="59">
        <v>92</v>
      </c>
      <c r="N31" s="59">
        <v>92</v>
      </c>
      <c r="O31" s="59">
        <v>100</v>
      </c>
      <c r="P31" s="59">
        <v>96</v>
      </c>
      <c r="Q31" s="58">
        <v>3.8999999999999998E-3</v>
      </c>
      <c r="R31" s="59" t="s">
        <v>21</v>
      </c>
    </row>
    <row r="32" spans="1:23" x14ac:dyDescent="0.3">
      <c r="A32" s="8">
        <v>476550</v>
      </c>
      <c r="B32" s="8" t="s">
        <v>99</v>
      </c>
      <c r="C32" s="38" t="s">
        <v>105</v>
      </c>
      <c r="D32" s="19">
        <v>8435</v>
      </c>
      <c r="E32" s="20">
        <f t="shared" si="2"/>
        <v>0.93065382335506797</v>
      </c>
      <c r="F32" s="51">
        <f t="shared" si="3"/>
        <v>78.500649999999993</v>
      </c>
      <c r="G32" s="59">
        <v>112</v>
      </c>
      <c r="H32" s="59">
        <v>100</v>
      </c>
      <c r="I32" s="59">
        <v>99</v>
      </c>
      <c r="J32" s="59">
        <v>100</v>
      </c>
      <c r="K32" s="59">
        <v>100</v>
      </c>
      <c r="L32" s="59">
        <v>100</v>
      </c>
      <c r="M32" s="59">
        <v>100</v>
      </c>
      <c r="N32" s="59">
        <v>94</v>
      </c>
      <c r="O32" s="59">
        <v>92</v>
      </c>
      <c r="P32" s="59">
        <v>85</v>
      </c>
      <c r="Q32" s="58">
        <v>3.8999999999999998E-3</v>
      </c>
      <c r="R32" s="59" t="s">
        <v>36</v>
      </c>
    </row>
    <row r="33" spans="1:18" x14ac:dyDescent="0.3">
      <c r="A33" s="8">
        <v>441680</v>
      </c>
      <c r="B33" s="8" t="s">
        <v>37</v>
      </c>
      <c r="C33" s="38" t="s">
        <v>105</v>
      </c>
      <c r="D33" s="19">
        <v>11575</v>
      </c>
      <c r="E33" s="20">
        <f t="shared" si="2"/>
        <v>0.78330266378689706</v>
      </c>
      <c r="F33" s="51">
        <f t="shared" si="3"/>
        <v>90.66728333333333</v>
      </c>
      <c r="G33" s="59">
        <v>105</v>
      </c>
      <c r="H33" s="59">
        <v>104</v>
      </c>
      <c r="I33" s="59">
        <v>104</v>
      </c>
      <c r="J33" s="59">
        <v>107</v>
      </c>
      <c r="K33" s="59">
        <v>104</v>
      </c>
      <c r="L33" s="59">
        <v>103</v>
      </c>
      <c r="M33" s="59">
        <v>104</v>
      </c>
      <c r="N33" s="59">
        <v>109</v>
      </c>
      <c r="O33" s="59">
        <v>110</v>
      </c>
      <c r="P33" s="59">
        <v>118</v>
      </c>
      <c r="Q33" s="58">
        <v>3.7000000000000002E-3</v>
      </c>
      <c r="R33" s="59" t="s">
        <v>38</v>
      </c>
    </row>
    <row r="34" spans="1:18" x14ac:dyDescent="0.3">
      <c r="A34" s="8">
        <v>289480</v>
      </c>
      <c r="B34" s="8" t="s">
        <v>100</v>
      </c>
      <c r="C34" s="38" t="s">
        <v>105</v>
      </c>
      <c r="D34" s="19">
        <v>7900</v>
      </c>
      <c r="E34" s="20">
        <f t="shared" si="2"/>
        <v>0.62237088607594948</v>
      </c>
      <c r="F34" s="51">
        <f t="shared" si="3"/>
        <v>49.167300000000004</v>
      </c>
      <c r="G34" s="59">
        <v>63</v>
      </c>
      <c r="H34" s="59">
        <v>62</v>
      </c>
      <c r="I34" s="59">
        <v>64</v>
      </c>
      <c r="J34" s="59">
        <v>65</v>
      </c>
      <c r="K34" s="59">
        <v>63</v>
      </c>
      <c r="L34" s="59">
        <v>62</v>
      </c>
      <c r="M34" s="59">
        <v>58</v>
      </c>
      <c r="N34" s="59">
        <v>60</v>
      </c>
      <c r="O34" s="59">
        <v>59</v>
      </c>
      <c r="P34" s="59">
        <v>56</v>
      </c>
      <c r="Q34" s="58">
        <v>3.8E-3</v>
      </c>
      <c r="R34" s="59" t="s">
        <v>39</v>
      </c>
    </row>
    <row r="35" spans="1:18" x14ac:dyDescent="0.3">
      <c r="A35" s="8">
        <v>166400</v>
      </c>
      <c r="B35" s="8" t="s">
        <v>101</v>
      </c>
      <c r="C35" s="38" t="s">
        <v>105</v>
      </c>
      <c r="D35" s="19">
        <v>11740</v>
      </c>
      <c r="E35" s="20">
        <f t="shared" si="2"/>
        <v>0.34639948892674621</v>
      </c>
      <c r="F35" s="51">
        <f t="shared" si="3"/>
        <v>40.667300000000004</v>
      </c>
      <c r="G35" s="59">
        <v>30</v>
      </c>
      <c r="H35" s="59">
        <v>50</v>
      </c>
      <c r="I35" s="59">
        <v>52</v>
      </c>
      <c r="J35" s="59">
        <v>34</v>
      </c>
      <c r="K35" s="59">
        <v>37</v>
      </c>
      <c r="L35" s="59">
        <v>52</v>
      </c>
      <c r="M35" s="59">
        <v>45</v>
      </c>
      <c r="N35" s="59">
        <v>50</v>
      </c>
      <c r="O35" s="59">
        <v>49</v>
      </c>
      <c r="P35" s="59">
        <v>48</v>
      </c>
      <c r="Q35" s="58">
        <v>3.8E-3</v>
      </c>
      <c r="R35" s="59" t="s">
        <v>40</v>
      </c>
    </row>
    <row r="36" spans="1:18" x14ac:dyDescent="0.3">
      <c r="A36" s="8">
        <v>458260</v>
      </c>
      <c r="B36" s="8" t="s">
        <v>41</v>
      </c>
      <c r="C36" s="38" t="s">
        <v>105</v>
      </c>
      <c r="D36" s="19">
        <v>48480</v>
      </c>
      <c r="E36" s="20">
        <f t="shared" si="2"/>
        <v>0.32865834708470842</v>
      </c>
      <c r="F36" s="51">
        <f t="shared" si="3"/>
        <v>159.33356666666666</v>
      </c>
      <c r="G36" s="59">
        <v>250</v>
      </c>
      <c r="H36" s="59">
        <v>212</v>
      </c>
      <c r="I36" s="59">
        <v>242</v>
      </c>
      <c r="J36" s="59">
        <v>103</v>
      </c>
      <c r="K36" s="59">
        <v>156</v>
      </c>
      <c r="L36" s="59">
        <v>215</v>
      </c>
      <c r="M36" s="59">
        <v>234</v>
      </c>
      <c r="N36" s="59">
        <v>200</v>
      </c>
      <c r="O36" s="59">
        <v>177</v>
      </c>
      <c r="P36" s="59">
        <v>130</v>
      </c>
      <c r="Q36" s="58">
        <v>1.4E-3</v>
      </c>
      <c r="R36" s="59" t="s">
        <v>42</v>
      </c>
    </row>
    <row r="37" spans="1:18" x14ac:dyDescent="0.3">
      <c r="A37" s="10">
        <v>440340</v>
      </c>
      <c r="B37" s="10" t="s">
        <v>43</v>
      </c>
      <c r="C37" s="40" t="s">
        <v>105</v>
      </c>
      <c r="D37" s="23">
        <v>11665</v>
      </c>
      <c r="E37" s="24">
        <f t="shared" si="2"/>
        <v>0.23432704672096014</v>
      </c>
      <c r="F37" s="52">
        <f t="shared" si="3"/>
        <v>27.334250000000001</v>
      </c>
      <c r="G37" s="62">
        <v>30</v>
      </c>
      <c r="H37" s="62">
        <v>30</v>
      </c>
      <c r="I37" s="62">
        <v>30</v>
      </c>
      <c r="J37" s="62">
        <v>30</v>
      </c>
      <c r="K37" s="62">
        <v>31</v>
      </c>
      <c r="L37" s="62">
        <v>31</v>
      </c>
      <c r="M37" s="62">
        <v>28</v>
      </c>
      <c r="N37" s="62">
        <v>36</v>
      </c>
      <c r="O37" s="62">
        <v>29</v>
      </c>
      <c r="P37" s="62">
        <v>40</v>
      </c>
      <c r="Q37" s="70">
        <v>5.4999999999999997E-3</v>
      </c>
      <c r="R37" s="62" t="s">
        <v>44</v>
      </c>
    </row>
    <row r="40" spans="1:18" x14ac:dyDescent="0.3">
      <c r="A40" s="5" t="s">
        <v>45</v>
      </c>
      <c r="B40" s="6"/>
      <c r="C40" s="6"/>
      <c r="D40" s="6"/>
      <c r="E40" s="6"/>
      <c r="F40" s="6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</row>
    <row r="41" spans="1:18" ht="17.25" thickBot="1" x14ac:dyDescent="0.35">
      <c r="A41" s="15" t="s">
        <v>1</v>
      </c>
      <c r="B41" s="15" t="s">
        <v>2</v>
      </c>
      <c r="C41" s="36" t="s">
        <v>20</v>
      </c>
      <c r="D41" s="15" t="str">
        <f>D20</f>
        <v>현재가</v>
      </c>
      <c r="E41" s="15" t="str">
        <f>E20</f>
        <v>수익률</v>
      </c>
      <c r="F41" s="16" t="s">
        <v>62</v>
      </c>
      <c r="G41" s="65" t="s">
        <v>16</v>
      </c>
      <c r="H41" s="65" t="s">
        <v>17</v>
      </c>
      <c r="I41" s="65" t="s">
        <v>18</v>
      </c>
      <c r="J41" s="65" t="s">
        <v>5</v>
      </c>
      <c r="K41" s="65" t="s">
        <v>6</v>
      </c>
      <c r="L41" s="65" t="s">
        <v>7</v>
      </c>
      <c r="M41" s="65" t="s">
        <v>35</v>
      </c>
      <c r="N41" s="65" t="s">
        <v>103</v>
      </c>
      <c r="O41" s="65" t="s">
        <v>104</v>
      </c>
      <c r="P41" s="65" t="s">
        <v>118</v>
      </c>
      <c r="Q41" s="65" t="s">
        <v>8</v>
      </c>
      <c r="R41" s="65" t="s">
        <v>3</v>
      </c>
    </row>
    <row r="42" spans="1:18" ht="17.25" thickTop="1" x14ac:dyDescent="0.3">
      <c r="A42" s="8">
        <v>290080</v>
      </c>
      <c r="B42" s="8" t="s">
        <v>47</v>
      </c>
      <c r="C42" s="38" t="s">
        <v>105</v>
      </c>
      <c r="D42" s="19">
        <v>7885</v>
      </c>
      <c r="E42" s="20">
        <f>(F42/D42)*100</f>
        <v>0.71232297611498618</v>
      </c>
      <c r="F42" s="51">
        <f>AVERAGE(K42:P42)</f>
        <v>56.166666666666664</v>
      </c>
      <c r="G42" s="59">
        <v>53</v>
      </c>
      <c r="H42" s="59">
        <v>53</v>
      </c>
      <c r="I42" s="59">
        <v>55</v>
      </c>
      <c r="J42" s="59">
        <v>55</v>
      </c>
      <c r="K42" s="59">
        <v>55</v>
      </c>
      <c r="L42" s="59">
        <v>55</v>
      </c>
      <c r="M42" s="59">
        <v>56</v>
      </c>
      <c r="N42" s="59">
        <v>57</v>
      </c>
      <c r="O42" s="59">
        <v>55</v>
      </c>
      <c r="P42" s="59">
        <v>59</v>
      </c>
      <c r="Q42" s="58">
        <v>4.0000000000000001E-3</v>
      </c>
      <c r="R42" s="59" t="s">
        <v>46</v>
      </c>
    </row>
    <row r="43" spans="1:18" x14ac:dyDescent="0.3">
      <c r="A43" s="8">
        <v>475720</v>
      </c>
      <c r="B43" s="8" t="s">
        <v>68</v>
      </c>
      <c r="C43" s="38" t="s">
        <v>105</v>
      </c>
      <c r="D43" s="19">
        <v>8280</v>
      </c>
      <c r="E43" s="20">
        <f t="shared" ref="E43:E50" si="4">(F43/D43)*100</f>
        <v>1.5056360708534622</v>
      </c>
      <c r="F43" s="51">
        <f t="shared" ref="F43:F50" si="5">AVERAGE(K43:P43)</f>
        <v>124.66666666666667</v>
      </c>
      <c r="G43" s="59">
        <v>105</v>
      </c>
      <c r="H43" s="59">
        <v>103</v>
      </c>
      <c r="I43" s="59">
        <v>105</v>
      </c>
      <c r="J43" s="59">
        <v>105</v>
      </c>
      <c r="K43" s="59">
        <v>106</v>
      </c>
      <c r="L43" s="59">
        <v>100</v>
      </c>
      <c r="M43" s="59">
        <v>140</v>
      </c>
      <c r="N43" s="59">
        <v>142</v>
      </c>
      <c r="O43" s="59">
        <v>134</v>
      </c>
      <c r="P43" s="59">
        <v>126</v>
      </c>
      <c r="Q43" s="58">
        <v>3.0000000000000001E-3</v>
      </c>
      <c r="R43" s="59" t="s">
        <v>69</v>
      </c>
    </row>
    <row r="44" spans="1:18" x14ac:dyDescent="0.3">
      <c r="A44" s="12">
        <v>453330</v>
      </c>
      <c r="B44" s="12" t="s">
        <v>60</v>
      </c>
      <c r="C44" s="39" t="s">
        <v>105</v>
      </c>
      <c r="D44" s="31">
        <v>14475</v>
      </c>
      <c r="E44" s="32">
        <f t="shared" si="4"/>
        <v>0.1047783534830167</v>
      </c>
      <c r="F44" s="74">
        <f t="shared" si="5"/>
        <v>15.166666666666666</v>
      </c>
      <c r="G44" s="69">
        <v>16</v>
      </c>
      <c r="H44" s="69">
        <v>16</v>
      </c>
      <c r="I44" s="69">
        <v>16</v>
      </c>
      <c r="J44" s="69">
        <v>16</v>
      </c>
      <c r="K44" s="69">
        <v>15</v>
      </c>
      <c r="L44" s="69">
        <v>15</v>
      </c>
      <c r="M44" s="69">
        <v>15</v>
      </c>
      <c r="N44" s="69">
        <v>16</v>
      </c>
      <c r="O44" s="69">
        <v>15</v>
      </c>
      <c r="P44" s="69">
        <v>15</v>
      </c>
      <c r="Q44" s="68">
        <v>1E-4</v>
      </c>
      <c r="R44" s="69" t="s">
        <v>61</v>
      </c>
    </row>
    <row r="45" spans="1:18" x14ac:dyDescent="0.3">
      <c r="A45" s="12">
        <v>460660</v>
      </c>
      <c r="B45" s="12" t="s">
        <v>63</v>
      </c>
      <c r="C45" s="39" t="s">
        <v>105</v>
      </c>
      <c r="D45" s="31">
        <v>11225</v>
      </c>
      <c r="E45" s="32">
        <f t="shared" si="4"/>
        <v>0.26726057906458794</v>
      </c>
      <c r="F45" s="74">
        <f t="shared" si="5"/>
        <v>30</v>
      </c>
      <c r="G45" s="69">
        <v>30</v>
      </c>
      <c r="H45" s="69">
        <v>30</v>
      </c>
      <c r="I45" s="69">
        <v>30</v>
      </c>
      <c r="J45" s="69">
        <v>30</v>
      </c>
      <c r="K45" s="69">
        <v>30</v>
      </c>
      <c r="L45" s="69">
        <v>30</v>
      </c>
      <c r="M45" s="69">
        <v>30</v>
      </c>
      <c r="N45" s="69">
        <v>30</v>
      </c>
      <c r="O45" s="69">
        <v>30</v>
      </c>
      <c r="P45" s="69">
        <v>30</v>
      </c>
      <c r="Q45" s="68">
        <v>1E-4</v>
      </c>
      <c r="R45" s="69" t="s">
        <v>64</v>
      </c>
    </row>
    <row r="46" spans="1:18" x14ac:dyDescent="0.3">
      <c r="A46" s="8">
        <v>490600</v>
      </c>
      <c r="B46" s="8" t="s">
        <v>70</v>
      </c>
      <c r="C46" s="38" t="s">
        <v>105</v>
      </c>
      <c r="D46" s="19">
        <v>10185</v>
      </c>
      <c r="E46" s="20">
        <f t="shared" si="4"/>
        <v>1.2371134020618557</v>
      </c>
      <c r="F46" s="51">
        <f t="shared" si="5"/>
        <v>126</v>
      </c>
      <c r="G46" s="59" t="s">
        <v>59</v>
      </c>
      <c r="H46" s="59" t="s">
        <v>59</v>
      </c>
      <c r="I46" s="59" t="s">
        <v>59</v>
      </c>
      <c r="J46" s="59" t="s">
        <v>59</v>
      </c>
      <c r="K46" s="59" t="s">
        <v>59</v>
      </c>
      <c r="L46" s="59" t="s">
        <v>59</v>
      </c>
      <c r="M46" s="59" t="s">
        <v>59</v>
      </c>
      <c r="N46" s="59">
        <v>135</v>
      </c>
      <c r="O46" s="59">
        <v>131</v>
      </c>
      <c r="P46" s="59">
        <v>112</v>
      </c>
      <c r="Q46" s="58">
        <v>2.5000000000000001E-3</v>
      </c>
      <c r="R46" s="59" t="s">
        <v>71</v>
      </c>
    </row>
    <row r="47" spans="1:18" x14ac:dyDescent="0.3">
      <c r="A47" s="8">
        <v>472830</v>
      </c>
      <c r="B47" s="8" t="s">
        <v>65</v>
      </c>
      <c r="C47" s="38" t="s">
        <v>105</v>
      </c>
      <c r="D47" s="19">
        <v>9600</v>
      </c>
      <c r="E47" s="20">
        <f t="shared" si="4"/>
        <v>0.97743055555555547</v>
      </c>
      <c r="F47" s="51">
        <f t="shared" si="5"/>
        <v>93.833333333333329</v>
      </c>
      <c r="G47" s="59">
        <v>81</v>
      </c>
      <c r="H47" s="59">
        <v>75</v>
      </c>
      <c r="I47" s="59">
        <v>80</v>
      </c>
      <c r="J47" s="59">
        <v>87</v>
      </c>
      <c r="K47" s="59">
        <v>87</v>
      </c>
      <c r="L47" s="59">
        <v>91</v>
      </c>
      <c r="M47" s="59">
        <v>86</v>
      </c>
      <c r="N47" s="59">
        <v>101</v>
      </c>
      <c r="O47" s="59">
        <v>98</v>
      </c>
      <c r="P47" s="59">
        <v>100</v>
      </c>
      <c r="Q47" s="58">
        <v>2.5000000000000001E-3</v>
      </c>
      <c r="R47" s="59" t="s">
        <v>66</v>
      </c>
    </row>
    <row r="48" spans="1:18" x14ac:dyDescent="0.3">
      <c r="A48" s="8">
        <v>490590</v>
      </c>
      <c r="B48" s="8" t="s">
        <v>110</v>
      </c>
      <c r="C48" s="38" t="s">
        <v>105</v>
      </c>
      <c r="D48" s="19">
        <v>11360</v>
      </c>
      <c r="E48" s="20">
        <f t="shared" si="4"/>
        <v>1.651995305164319</v>
      </c>
      <c r="F48" s="51">
        <f t="shared" si="5"/>
        <v>187.66666666666666</v>
      </c>
      <c r="G48" s="59" t="s">
        <v>59</v>
      </c>
      <c r="H48" s="59" t="s">
        <v>59</v>
      </c>
      <c r="I48" s="59" t="s">
        <v>59</v>
      </c>
      <c r="J48" s="59" t="s">
        <v>59</v>
      </c>
      <c r="K48" s="59" t="s">
        <v>59</v>
      </c>
      <c r="L48" s="59" t="s">
        <v>59</v>
      </c>
      <c r="M48" s="59" t="s">
        <v>59</v>
      </c>
      <c r="N48" s="59">
        <v>167</v>
      </c>
      <c r="O48" s="59">
        <v>196</v>
      </c>
      <c r="P48" s="59">
        <v>200</v>
      </c>
      <c r="Q48" s="58">
        <v>2.5000000000000001E-3</v>
      </c>
      <c r="R48" s="59" t="s">
        <v>111</v>
      </c>
    </row>
    <row r="49" spans="1:18" x14ac:dyDescent="0.3">
      <c r="A49" s="8">
        <v>475380</v>
      </c>
      <c r="B49" s="8" t="s">
        <v>112</v>
      </c>
      <c r="C49" s="38" t="s">
        <v>105</v>
      </c>
      <c r="D49" s="19">
        <v>10380</v>
      </c>
      <c r="E49" s="20">
        <f t="shared" si="4"/>
        <v>0.38375080282594737</v>
      </c>
      <c r="F49" s="51">
        <f t="shared" si="5"/>
        <v>39.833333333333336</v>
      </c>
      <c r="G49" s="59">
        <v>38</v>
      </c>
      <c r="H49" s="59">
        <v>38</v>
      </c>
      <c r="I49" s="59">
        <v>38</v>
      </c>
      <c r="J49" s="59">
        <v>38</v>
      </c>
      <c r="K49" s="59">
        <v>39</v>
      </c>
      <c r="L49" s="59">
        <v>39</v>
      </c>
      <c r="M49" s="59">
        <v>41</v>
      </c>
      <c r="N49" s="59">
        <v>40</v>
      </c>
      <c r="O49" s="59">
        <v>40</v>
      </c>
      <c r="P49" s="59">
        <v>40</v>
      </c>
      <c r="Q49" s="58">
        <v>1E-4</v>
      </c>
      <c r="R49" s="59" t="s">
        <v>113</v>
      </c>
    </row>
    <row r="50" spans="1:18" x14ac:dyDescent="0.3">
      <c r="A50" s="10">
        <v>481340</v>
      </c>
      <c r="B50" s="10" t="s">
        <v>67</v>
      </c>
      <c r="C50" s="40" t="s">
        <v>105</v>
      </c>
      <c r="D50" s="23">
        <v>10040</v>
      </c>
      <c r="E50" s="24">
        <f t="shared" si="4"/>
        <v>0.43326693227091634</v>
      </c>
      <c r="F50" s="52">
        <f t="shared" si="5"/>
        <v>43.5</v>
      </c>
      <c r="G50" s="62" t="s">
        <v>59</v>
      </c>
      <c r="H50" s="62" t="s">
        <v>59</v>
      </c>
      <c r="I50" s="62" t="s">
        <v>59</v>
      </c>
      <c r="J50" s="62">
        <v>48</v>
      </c>
      <c r="K50" s="62">
        <v>42</v>
      </c>
      <c r="L50" s="62">
        <v>47</v>
      </c>
      <c r="M50" s="62">
        <v>43</v>
      </c>
      <c r="N50" s="62">
        <v>44</v>
      </c>
      <c r="O50" s="62">
        <v>42</v>
      </c>
      <c r="P50" s="62">
        <v>43</v>
      </c>
      <c r="Q50" s="61">
        <v>5.0000000000000001E-4</v>
      </c>
      <c r="R50" s="62" t="s">
        <v>4</v>
      </c>
    </row>
    <row r="53" spans="1:18" x14ac:dyDescent="0.3">
      <c r="A53" s="5" t="s">
        <v>72</v>
      </c>
      <c r="B53" s="6"/>
      <c r="C53" s="6"/>
      <c r="D53" s="6"/>
      <c r="E53" s="6"/>
      <c r="F53" s="6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</row>
    <row r="54" spans="1:18" ht="17.25" thickBot="1" x14ac:dyDescent="0.35">
      <c r="A54" s="15" t="s">
        <v>1</v>
      </c>
      <c r="B54" s="15" t="s">
        <v>2</v>
      </c>
      <c r="C54" s="36" t="s">
        <v>20</v>
      </c>
      <c r="D54" s="15" t="str">
        <f>D41</f>
        <v>현재가</v>
      </c>
      <c r="E54" s="15" t="str">
        <f>E41</f>
        <v>수익률</v>
      </c>
      <c r="F54" s="16" t="s">
        <v>62</v>
      </c>
      <c r="G54" s="65" t="s">
        <v>16</v>
      </c>
      <c r="H54" s="65" t="s">
        <v>17</v>
      </c>
      <c r="I54" s="65" t="s">
        <v>18</v>
      </c>
      <c r="J54" s="65" t="s">
        <v>5</v>
      </c>
      <c r="K54" s="65" t="s">
        <v>6</v>
      </c>
      <c r="L54" s="65" t="s">
        <v>7</v>
      </c>
      <c r="M54" s="65" t="s">
        <v>35</v>
      </c>
      <c r="N54" s="65" t="s">
        <v>103</v>
      </c>
      <c r="O54" s="65" t="s">
        <v>104</v>
      </c>
      <c r="P54" s="65" t="s">
        <v>118</v>
      </c>
      <c r="Q54" s="65" t="s">
        <v>8</v>
      </c>
      <c r="R54" s="65" t="s">
        <v>3</v>
      </c>
    </row>
    <row r="55" spans="1:18" ht="17.25" thickTop="1" x14ac:dyDescent="0.3">
      <c r="A55" s="11">
        <v>402970</v>
      </c>
      <c r="B55" s="11" t="s">
        <v>75</v>
      </c>
      <c r="C55" s="48" t="s">
        <v>33</v>
      </c>
      <c r="D55" s="21">
        <v>13060</v>
      </c>
      <c r="E55" s="34">
        <f>(F55/D55)*100</f>
        <v>0.33435426237876464</v>
      </c>
      <c r="F55" s="72">
        <f>AVERAGE(J55:O55)</f>
        <v>43.666666666666664</v>
      </c>
      <c r="G55" s="55"/>
      <c r="H55" s="55"/>
      <c r="I55" s="55"/>
      <c r="J55" s="55"/>
      <c r="K55" s="55"/>
      <c r="L55" s="55"/>
      <c r="M55" s="55">
        <v>56</v>
      </c>
      <c r="N55" s="55">
        <v>45</v>
      </c>
      <c r="O55" s="55">
        <v>30</v>
      </c>
      <c r="P55" s="55">
        <v>68</v>
      </c>
      <c r="Q55" s="71">
        <v>1E-4</v>
      </c>
      <c r="R55" s="55" t="s">
        <v>76</v>
      </c>
    </row>
    <row r="56" spans="1:18" x14ac:dyDescent="0.3">
      <c r="A56" s="1">
        <v>480020</v>
      </c>
      <c r="B56" s="1" t="s">
        <v>77</v>
      </c>
      <c r="C56" s="37" t="s">
        <v>33</v>
      </c>
      <c r="D56" s="33">
        <v>12530</v>
      </c>
      <c r="E56" s="34">
        <f>(F56/D56)*100</f>
        <v>1.1678637935621177</v>
      </c>
      <c r="F56" s="72">
        <f t="shared" ref="F56:F60" si="6">AVERAGE(J56:O56)</f>
        <v>146.33333333333334</v>
      </c>
      <c r="I56" s="64">
        <v>91</v>
      </c>
      <c r="J56" s="64">
        <v>155</v>
      </c>
      <c r="K56" s="64">
        <v>156</v>
      </c>
      <c r="L56" s="64">
        <v>132</v>
      </c>
      <c r="M56" s="64">
        <v>129</v>
      </c>
      <c r="N56" s="64">
        <v>139</v>
      </c>
      <c r="O56" s="64">
        <v>167</v>
      </c>
      <c r="P56" s="64">
        <v>186</v>
      </c>
      <c r="Q56" s="63">
        <v>4.4999999999999997E-3</v>
      </c>
      <c r="R56" s="64" t="s">
        <v>78</v>
      </c>
    </row>
    <row r="57" spans="1:18" x14ac:dyDescent="0.3">
      <c r="A57" s="1">
        <v>480030</v>
      </c>
      <c r="B57" s="1" t="s">
        <v>81</v>
      </c>
      <c r="C57" s="37" t="s">
        <v>33</v>
      </c>
      <c r="D57" s="33">
        <v>11170</v>
      </c>
      <c r="E57" s="34">
        <f>(F57/D57)*100</f>
        <v>1.202626081766637</v>
      </c>
      <c r="F57" s="72">
        <f t="shared" si="6"/>
        <v>134.33333333333334</v>
      </c>
      <c r="I57" s="64">
        <v>93</v>
      </c>
      <c r="J57" s="64">
        <v>132</v>
      </c>
      <c r="K57" s="64">
        <v>136</v>
      </c>
      <c r="L57" s="64">
        <v>127</v>
      </c>
      <c r="M57" s="64">
        <v>125</v>
      </c>
      <c r="N57" s="64">
        <v>131</v>
      </c>
      <c r="O57" s="64">
        <v>155</v>
      </c>
      <c r="P57" s="64">
        <v>169</v>
      </c>
      <c r="Q57" s="63">
        <v>4.4999999999999997E-3</v>
      </c>
      <c r="R57" s="64" t="s">
        <v>78</v>
      </c>
    </row>
    <row r="58" spans="1:18" x14ac:dyDescent="0.3">
      <c r="A58" s="8">
        <v>453850</v>
      </c>
      <c r="B58" s="8" t="s">
        <v>73</v>
      </c>
      <c r="C58" s="38" t="s">
        <v>105</v>
      </c>
      <c r="D58" s="19">
        <v>7825</v>
      </c>
      <c r="E58" s="20">
        <f t="shared" ref="E58:E60" si="7">(F58/D58)*100</f>
        <v>0.34504792332268369</v>
      </c>
      <c r="F58" s="51">
        <f t="shared" si="6"/>
        <v>27</v>
      </c>
      <c r="G58" s="59">
        <v>28</v>
      </c>
      <c r="H58" s="59">
        <v>25</v>
      </c>
      <c r="I58" s="59">
        <v>26</v>
      </c>
      <c r="J58" s="59">
        <v>28</v>
      </c>
      <c r="K58" s="59">
        <v>28</v>
      </c>
      <c r="L58" s="59">
        <v>27</v>
      </c>
      <c r="M58" s="59">
        <v>28</v>
      </c>
      <c r="N58" s="59">
        <v>26</v>
      </c>
      <c r="O58" s="59">
        <v>25</v>
      </c>
      <c r="P58" s="59"/>
      <c r="Q58" s="58">
        <v>5.0000000000000001E-4</v>
      </c>
      <c r="R58" s="59" t="s">
        <v>74</v>
      </c>
    </row>
    <row r="59" spans="1:18" x14ac:dyDescent="0.3">
      <c r="A59" s="8">
        <v>476750</v>
      </c>
      <c r="B59" s="8" t="s">
        <v>79</v>
      </c>
      <c r="C59" s="38" t="s">
        <v>105</v>
      </c>
      <c r="D59" s="19">
        <v>9065</v>
      </c>
      <c r="E59" s="20">
        <f t="shared" si="7"/>
        <v>0.22982165839308694</v>
      </c>
      <c r="F59" s="51">
        <f t="shared" si="6"/>
        <v>20.833333333333332</v>
      </c>
      <c r="G59" s="59"/>
      <c r="H59" s="59">
        <v>32</v>
      </c>
      <c r="I59" s="59">
        <v>18</v>
      </c>
      <c r="J59" s="59">
        <v>20</v>
      </c>
      <c r="K59" s="59">
        <v>22</v>
      </c>
      <c r="L59" s="59">
        <v>21</v>
      </c>
      <c r="M59" s="59">
        <v>22</v>
      </c>
      <c r="N59" s="59">
        <v>20</v>
      </c>
      <c r="O59" s="59">
        <v>20</v>
      </c>
      <c r="P59" s="59"/>
      <c r="Q59" s="58">
        <v>1.5E-3</v>
      </c>
      <c r="R59" s="59" t="s">
        <v>80</v>
      </c>
    </row>
    <row r="60" spans="1:18" x14ac:dyDescent="0.3">
      <c r="A60" s="10">
        <v>460960</v>
      </c>
      <c r="B60" s="10" t="s">
        <v>82</v>
      </c>
      <c r="C60" s="40" t="s">
        <v>105</v>
      </c>
      <c r="D60" s="23">
        <v>11545</v>
      </c>
      <c r="E60" s="24">
        <f t="shared" si="7"/>
        <v>0.58178143496463119</v>
      </c>
      <c r="F60" s="52">
        <f t="shared" si="6"/>
        <v>67.166666666666671</v>
      </c>
      <c r="G60" s="62">
        <v>70</v>
      </c>
      <c r="H60" s="62">
        <v>61</v>
      </c>
      <c r="I60" s="62">
        <v>62</v>
      </c>
      <c r="J60" s="62">
        <v>77</v>
      </c>
      <c r="K60" s="62">
        <v>71</v>
      </c>
      <c r="L60" s="62">
        <v>59</v>
      </c>
      <c r="M60" s="62">
        <v>73</v>
      </c>
      <c r="N60" s="62">
        <v>62</v>
      </c>
      <c r="O60" s="62">
        <v>61</v>
      </c>
      <c r="P60" s="62"/>
      <c r="Q60" s="61">
        <v>2.3999999999999998E-3</v>
      </c>
      <c r="R60" s="62" t="s">
        <v>83</v>
      </c>
    </row>
    <row r="63" spans="1:18" x14ac:dyDescent="0.3">
      <c r="A63" s="5" t="s">
        <v>84</v>
      </c>
      <c r="B63" s="6"/>
      <c r="C63" s="6"/>
      <c r="D63" s="6"/>
      <c r="E63" s="6"/>
      <c r="F63" s="6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</row>
    <row r="64" spans="1:18" ht="17.25" thickBot="1" x14ac:dyDescent="0.35">
      <c r="A64" s="15" t="s">
        <v>1</v>
      </c>
      <c r="B64" s="15" t="s">
        <v>2</v>
      </c>
      <c r="C64" s="36" t="s">
        <v>20</v>
      </c>
      <c r="D64" s="15" t="str">
        <f>D54</f>
        <v>현재가</v>
      </c>
      <c r="E64" s="15" t="str">
        <f>E54</f>
        <v>수익률</v>
      </c>
      <c r="F64" s="16" t="s">
        <v>62</v>
      </c>
      <c r="G64" s="65" t="s">
        <v>16</v>
      </c>
      <c r="H64" s="65" t="s">
        <v>17</v>
      </c>
      <c r="I64" s="65" t="s">
        <v>18</v>
      </c>
      <c r="J64" s="65" t="s">
        <v>5</v>
      </c>
      <c r="K64" s="65" t="s">
        <v>6</v>
      </c>
      <c r="L64" s="65" t="s">
        <v>7</v>
      </c>
      <c r="M64" s="65" t="s">
        <v>35</v>
      </c>
      <c r="N64" s="65" t="s">
        <v>103</v>
      </c>
      <c r="O64" s="65" t="s">
        <v>104</v>
      </c>
      <c r="P64" s="65" t="s">
        <v>118</v>
      </c>
      <c r="Q64" s="65" t="s">
        <v>8</v>
      </c>
      <c r="R64" s="65" t="s">
        <v>3</v>
      </c>
    </row>
    <row r="65" spans="1:18" ht="17.25" thickTop="1" x14ac:dyDescent="0.3">
      <c r="A65" s="1">
        <v>490490</v>
      </c>
      <c r="B65" s="1" t="s">
        <v>93</v>
      </c>
      <c r="C65" s="37" t="s">
        <v>33</v>
      </c>
      <c r="D65" s="33">
        <v>10545</v>
      </c>
      <c r="E65" s="34">
        <f t="shared" ref="E65:E71" si="8">(F65/D65)*100</f>
        <v>0.33191085822664773</v>
      </c>
      <c r="F65" s="72">
        <f>AVERAGE(K65:P65)</f>
        <v>35</v>
      </c>
      <c r="G65" s="64" t="s">
        <v>59</v>
      </c>
      <c r="H65" s="64" t="s">
        <v>59</v>
      </c>
      <c r="I65" s="64" t="s">
        <v>59</v>
      </c>
      <c r="J65" s="64" t="s">
        <v>59</v>
      </c>
      <c r="K65" s="64" t="s">
        <v>59</v>
      </c>
      <c r="L65" s="64" t="s">
        <v>59</v>
      </c>
      <c r="M65" s="64" t="s">
        <v>59</v>
      </c>
      <c r="N65" s="64" t="s">
        <v>59</v>
      </c>
      <c r="O65" s="64">
        <v>40</v>
      </c>
      <c r="P65" s="64">
        <v>30</v>
      </c>
      <c r="Q65" s="63">
        <v>1.5E-3</v>
      </c>
      <c r="R65" s="64" t="s">
        <v>71</v>
      </c>
    </row>
    <row r="66" spans="1:18" x14ac:dyDescent="0.3">
      <c r="A66" s="12">
        <v>446720</v>
      </c>
      <c r="B66" s="12" t="s">
        <v>85</v>
      </c>
      <c r="C66" s="39" t="s">
        <v>105</v>
      </c>
      <c r="D66" s="31">
        <v>11830</v>
      </c>
      <c r="E66" s="20">
        <f t="shared" si="8"/>
        <v>0.30008453085376163</v>
      </c>
      <c r="F66" s="74">
        <f t="shared" ref="F66:F71" si="9">AVERAGE(K66:P66)</f>
        <v>35.5</v>
      </c>
      <c r="G66" s="69">
        <v>24</v>
      </c>
      <c r="H66" s="69">
        <v>33</v>
      </c>
      <c r="I66" s="69">
        <v>39</v>
      </c>
      <c r="J66" s="69">
        <v>38</v>
      </c>
      <c r="K66" s="69">
        <v>35</v>
      </c>
      <c r="L66" s="69">
        <v>35</v>
      </c>
      <c r="M66" s="69">
        <v>30</v>
      </c>
      <c r="N66" s="69">
        <v>32</v>
      </c>
      <c r="O66" s="69">
        <v>46</v>
      </c>
      <c r="P66" s="69">
        <v>35</v>
      </c>
      <c r="Q66" s="68">
        <v>1E-4</v>
      </c>
      <c r="R66" s="69" t="s">
        <v>86</v>
      </c>
    </row>
    <row r="67" spans="1:18" x14ac:dyDescent="0.3">
      <c r="A67" s="8">
        <v>452360</v>
      </c>
      <c r="B67" s="8" t="s">
        <v>87</v>
      </c>
      <c r="C67" s="38" t="s">
        <v>105</v>
      </c>
      <c r="D67" s="19">
        <v>11215</v>
      </c>
      <c r="E67" s="20">
        <f t="shared" si="8"/>
        <v>0.3180264526675583</v>
      </c>
      <c r="F67" s="51">
        <f t="shared" si="9"/>
        <v>35.666666666666664</v>
      </c>
      <c r="G67" s="59">
        <v>25</v>
      </c>
      <c r="H67" s="59">
        <v>34</v>
      </c>
      <c r="I67" s="59">
        <v>40</v>
      </c>
      <c r="J67" s="59">
        <v>39</v>
      </c>
      <c r="K67" s="59">
        <v>36</v>
      </c>
      <c r="L67" s="59">
        <v>36</v>
      </c>
      <c r="M67" s="59">
        <v>31</v>
      </c>
      <c r="N67" s="59">
        <v>33</v>
      </c>
      <c r="O67" s="59">
        <v>45</v>
      </c>
      <c r="P67" s="59">
        <v>33</v>
      </c>
      <c r="Q67" s="58">
        <v>5.0000000000000001E-4</v>
      </c>
      <c r="R67" s="59" t="s">
        <v>61</v>
      </c>
    </row>
    <row r="68" spans="1:18" x14ac:dyDescent="0.3">
      <c r="A68" s="8">
        <v>433330</v>
      </c>
      <c r="B68" s="8" t="s">
        <v>88</v>
      </c>
      <c r="C68" s="38" t="s">
        <v>105</v>
      </c>
      <c r="D68" s="19">
        <v>18030</v>
      </c>
      <c r="E68" s="20">
        <f t="shared" si="8"/>
        <v>7.9497134405620271E-2</v>
      </c>
      <c r="F68" s="51">
        <f t="shared" si="9"/>
        <v>14.333333333333334</v>
      </c>
      <c r="G68" s="59">
        <v>13</v>
      </c>
      <c r="H68" s="59">
        <v>11</v>
      </c>
      <c r="I68" s="59">
        <v>18</v>
      </c>
      <c r="J68" s="59">
        <v>15</v>
      </c>
      <c r="K68" s="59">
        <v>11</v>
      </c>
      <c r="L68" s="59">
        <v>17</v>
      </c>
      <c r="M68" s="59">
        <v>12</v>
      </c>
      <c r="N68" s="59">
        <v>11</v>
      </c>
      <c r="O68" s="59">
        <v>18</v>
      </c>
      <c r="P68" s="59">
        <v>17</v>
      </c>
      <c r="Q68" s="58">
        <v>5.0000000000000001E-4</v>
      </c>
      <c r="R68" s="59" t="s">
        <v>89</v>
      </c>
    </row>
    <row r="69" spans="1:18" x14ac:dyDescent="0.3">
      <c r="A69" s="8">
        <v>473330</v>
      </c>
      <c r="B69" s="8" t="s">
        <v>90</v>
      </c>
      <c r="C69" s="38" t="s">
        <v>105</v>
      </c>
      <c r="D69" s="19">
        <v>9805</v>
      </c>
      <c r="E69" s="20">
        <f t="shared" si="8"/>
        <v>1.0742818289988101</v>
      </c>
      <c r="F69" s="51">
        <f t="shared" si="9"/>
        <v>105.33333333333333</v>
      </c>
      <c r="G69" s="59">
        <v>110</v>
      </c>
      <c r="H69" s="59">
        <v>98</v>
      </c>
      <c r="I69" s="59">
        <v>96</v>
      </c>
      <c r="J69" s="59">
        <v>95</v>
      </c>
      <c r="K69" s="59">
        <v>112</v>
      </c>
      <c r="L69" s="59">
        <v>85</v>
      </c>
      <c r="M69" s="59">
        <v>101</v>
      </c>
      <c r="N69" s="59">
        <v>84</v>
      </c>
      <c r="O69" s="59">
        <v>95</v>
      </c>
      <c r="P69" s="59">
        <v>155</v>
      </c>
      <c r="Q69" s="58">
        <v>2.5000000000000001E-3</v>
      </c>
      <c r="R69" s="59" t="s">
        <v>91</v>
      </c>
    </row>
    <row r="70" spans="1:18" x14ac:dyDescent="0.3">
      <c r="A70" s="8">
        <v>494210</v>
      </c>
      <c r="B70" s="8" t="s">
        <v>114</v>
      </c>
      <c r="C70" s="38" t="s">
        <v>105</v>
      </c>
      <c r="D70" s="19">
        <v>10755</v>
      </c>
      <c r="E70" s="20">
        <f t="shared" si="8"/>
        <v>1.2552301255230125</v>
      </c>
      <c r="F70" s="51">
        <f t="shared" si="9"/>
        <v>135</v>
      </c>
      <c r="G70" s="59" t="s">
        <v>59</v>
      </c>
      <c r="H70" s="59" t="s">
        <v>59</v>
      </c>
      <c r="I70" s="59" t="s">
        <v>59</v>
      </c>
      <c r="J70" s="59" t="s">
        <v>59</v>
      </c>
      <c r="K70" s="59" t="s">
        <v>59</v>
      </c>
      <c r="L70" s="59" t="s">
        <v>59</v>
      </c>
      <c r="M70" s="59" t="s">
        <v>59</v>
      </c>
      <c r="N70" s="59" t="s">
        <v>59</v>
      </c>
      <c r="O70" s="59">
        <v>160</v>
      </c>
      <c r="P70" s="59">
        <v>110</v>
      </c>
      <c r="Q70" s="58">
        <v>3.5000000000000001E-3</v>
      </c>
      <c r="R70" s="59" t="s">
        <v>115</v>
      </c>
    </row>
    <row r="71" spans="1:18" x14ac:dyDescent="0.3">
      <c r="A71" s="10">
        <v>484880</v>
      </c>
      <c r="B71" s="10" t="s">
        <v>92</v>
      </c>
      <c r="C71" s="40" t="s">
        <v>105</v>
      </c>
      <c r="D71" s="23">
        <v>10670</v>
      </c>
      <c r="E71" s="24">
        <f t="shared" si="8"/>
        <v>0.46079350203061542</v>
      </c>
      <c r="F71" s="52">
        <f t="shared" si="9"/>
        <v>49.166666666666664</v>
      </c>
      <c r="G71" s="62" t="s">
        <v>59</v>
      </c>
      <c r="H71" s="62" t="s">
        <v>59</v>
      </c>
      <c r="I71" s="62" t="s">
        <v>59</v>
      </c>
      <c r="J71" s="62" t="s">
        <v>59</v>
      </c>
      <c r="K71" s="62">
        <v>46</v>
      </c>
      <c r="L71" s="62">
        <v>50</v>
      </c>
      <c r="M71" s="62">
        <v>46</v>
      </c>
      <c r="N71" s="62">
        <v>47</v>
      </c>
      <c r="O71" s="62">
        <v>51</v>
      </c>
      <c r="P71" s="62">
        <v>55</v>
      </c>
      <c r="Q71" s="61">
        <v>3.0000000000000001E-3</v>
      </c>
      <c r="R71" s="62" t="s">
        <v>31</v>
      </c>
    </row>
  </sheetData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X V d B W R H j L l m k A A A A 9 Q A A A B I A H A B D b 2 5 m a W c v U G F j a 2 F n Z S 5 4 b W w g o h g A K K A U A A A A A A A A A A A A A A A A A A A A A A A A A A A A h Y 8 x D o I w G I W v Q r r T F o j R k J 8 y O C q J 0 c S 4 N r V C A 7 S G F s v d H D y S V x C j q J v j + 9 4 3 v H e / 3 i A f 2 i a 4 y M 4 q o z M U Y Y o C q Y U 5 K l 1 m q H e n c I F y B h s u a l 7 K Y J S 1 T Q d 7 z F D l 3 D k l x H u P f Y J N V 5 K Y 0 o g c i v V O V L L l 6 C O r / 3 K o t H V c C 4 k Y 7 F 9 j W I y j J M G z O a Z A J g a F 0 t 8 + H u c + 2 x 8 I y 7 5 x f S d Z b c L V F s g U g b w v s A d Q S w M E F A A C A A g A X V d B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1 X Q V k o i k e 4 D g A A A B E A A A A T A B w A R m 9 y b X V s Y X M v U 2 V j d G l v b j E u b S C i G A A o o B Q A A A A A A A A A A A A A A A A A A A A A A A A A A A A r T k 0 u y c z P U w i G 0 I b W A F B L A Q I t A B Q A A g A I A F 1 X Q V k R 4 y 5 Z p A A A A P U A A A A S A A A A A A A A A A A A A A A A A A A A A A B D b 2 5 m a W c v U G F j a 2 F n Z S 5 4 b W x Q S w E C L Q A U A A I A C A B d V 0 F Z D 8 r p q 6 Q A A A D p A A A A E w A A A A A A A A A A A A A A A A D w A A A A W 0 N v b n R l b n R f V H l w Z X N d L n h t b F B L A Q I t A B Q A A g A I A F 1 X Q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o 5 H 7 Q w J L Z Q J 0 7 8 A 5 l M s 9 t A A A A A A I A A A A A A B B m A A A A A Q A A I A A A A M w O U g 1 Y k m j b L w 0 + t / 2 d T X v 7 Z C B V n I Z n B Y F U Y z e Z y E v b A A A A A A 6 A A A A A A g A A I A A A A E L x 6 p H s f h 6 m + e I P n t P k c y c D Z 5 j 9 p f 2 e m + x F 8 t o 0 / p z a U A A A A D d x T x 9 a d 7 Z j J r c 5 X c U j g V 0 W a c V s 9 K J e D w S g B V / S 9 J S F 8 / Y S + Q D e h i O N D 4 E n v d 1 R X A S i x t T x z + t w 9 U X p b q q U j 1 N H s c P U q 5 f o Y b + 5 T n y 6 L V j C Q A A A A A Q G w y c p O S j W W Y p 8 H C v x G A f J L Y C X L M U o p s g T u v C q X 1 3 i j + E w f 8 t J R N I K Y 8 9 e v A y Q P M M Q t n e U Q Q N 2 4 s b w a / u f a B 8 = < / D a t a M a s h u p > 
</file>

<file path=customXml/itemProps1.xml><?xml version="1.0" encoding="utf-8"?>
<ds:datastoreItem xmlns:ds="http://schemas.openxmlformats.org/officeDocument/2006/customXml" ds:itemID="{BEF829C6-7181-4984-B02E-9642824057A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운용사별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윤호 정</dc:creator>
  <cp:lastModifiedBy>윤호 정</cp:lastModifiedBy>
  <cp:lastPrinted>2024-10-01T02:19:04Z</cp:lastPrinted>
  <dcterms:created xsi:type="dcterms:W3CDTF">2024-09-24T05:11:31Z</dcterms:created>
  <dcterms:modified xsi:type="dcterms:W3CDTF">2025-01-02T21:48:13Z</dcterms:modified>
</cp:coreProperties>
</file>